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JBendKK\Downloads\"/>
    </mc:Choice>
  </mc:AlternateContent>
  <xr:revisionPtr revIDLastSave="0" documentId="13_ncr:1_{32C97C2E-7F9C-4D19-A7BF-B631D2078C3F}" xr6:coauthVersionLast="47" xr6:coauthVersionMax="47" xr10:uidLastSave="{00000000-0000-0000-0000-000000000000}"/>
  <workbookProtection workbookAlgorithmName="SHA-512" workbookHashValue="5BPr20fQsWvepteBnfFL2WNB8TOwHAZ5b1iuR98JJ4uaez5/txaAGdlcNkm40YLuyFrIZ9Pjww6eFrhUYba9Ig==" workbookSaltValue="rf9W39aQc6je/oxp+LiaJw==" workbookSpinCount="100000" lockStructure="1"/>
  <bookViews>
    <workbookView xWindow="-120" yWindow="-120" windowWidth="24240" windowHeight="13140" xr2:uid="{00000000-000D-0000-FFFF-FFFF00000000}"/>
  </bookViews>
  <sheets>
    <sheet name="Arahan" sheetId="8" r:id="rId1"/>
    <sheet name="Sijil" sheetId="5" r:id="rId2"/>
    <sheet name="rujukan" sheetId="2" state="hidden" r:id="rId3"/>
    <sheet name="PTJ" sheetId="9" state="hidden" r:id="rId4"/>
  </sheets>
  <definedNames>
    <definedName name="_xlnm._FilterDatabase" localSheetId="3" hidden="1">PTJ!$A$1:$E$153</definedName>
    <definedName name="_xlnm._FilterDatabase" localSheetId="2" hidden="1">rujukan!$A$1:$C$131</definedName>
    <definedName name="_xlnm.Print_Area" localSheetId="0">Arahan!$B$1:$Q$68</definedName>
    <definedName name="_xlnm.Print_Area" localSheetId="1">Sijil!$A$1:$N$50</definedName>
    <definedName name="USMHU">PTJ!$C$2:$C$6</definedName>
    <definedName name="USMIP">PTJ!$C$7</definedName>
    <definedName name="USMKI">PTJ!$C$8:$C$94</definedName>
    <definedName name="USMKJ">PTJ!$C$95:$C$123</definedName>
    <definedName name="USMKK">PTJ!$C$124:$C$150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5" l="1"/>
  <c r="M3" i="5"/>
  <c r="D39" i="9"/>
  <c r="F39" i="9"/>
  <c r="D75" i="9"/>
  <c r="F75" i="9"/>
  <c r="R16" i="5"/>
  <c r="F150" i="9"/>
  <c r="D150" i="9"/>
  <c r="F149" i="9"/>
  <c r="D149" i="9"/>
  <c r="F148" i="9"/>
  <c r="D148" i="9"/>
  <c r="F147" i="9"/>
  <c r="D147" i="9"/>
  <c r="F146" i="9"/>
  <c r="D146" i="9"/>
  <c r="F145" i="9"/>
  <c r="D145" i="9"/>
  <c r="F144" i="9"/>
  <c r="D144" i="9"/>
  <c r="F143" i="9"/>
  <c r="D143" i="9"/>
  <c r="F142" i="9"/>
  <c r="D142" i="9"/>
  <c r="F141" i="9"/>
  <c r="D141" i="9"/>
  <c r="F140" i="9"/>
  <c r="D140" i="9"/>
  <c r="F139" i="9"/>
  <c r="D139" i="9"/>
  <c r="F138" i="9"/>
  <c r="D138" i="9"/>
  <c r="F137" i="9"/>
  <c r="D137" i="9"/>
  <c r="F136" i="9"/>
  <c r="D136" i="9"/>
  <c r="F135" i="9"/>
  <c r="D135" i="9"/>
  <c r="F134" i="9"/>
  <c r="D134" i="9"/>
  <c r="F133" i="9"/>
  <c r="D133" i="9"/>
  <c r="F132" i="9"/>
  <c r="D132" i="9"/>
  <c r="F131" i="9"/>
  <c r="D131" i="9"/>
  <c r="F130" i="9"/>
  <c r="D130" i="9"/>
  <c r="F129" i="9"/>
  <c r="D129" i="9"/>
  <c r="F128" i="9"/>
  <c r="D128" i="9"/>
  <c r="F127" i="9"/>
  <c r="D127" i="9"/>
  <c r="F126" i="9"/>
  <c r="D126" i="9"/>
  <c r="F125" i="9"/>
  <c r="D125" i="9"/>
  <c r="F124" i="9"/>
  <c r="D124" i="9"/>
  <c r="F123" i="9"/>
  <c r="D123" i="9"/>
  <c r="F122" i="9"/>
  <c r="D122" i="9"/>
  <c r="F121" i="9"/>
  <c r="D121" i="9"/>
  <c r="F120" i="9"/>
  <c r="D120" i="9"/>
  <c r="F119" i="9"/>
  <c r="D119" i="9"/>
  <c r="F118" i="9"/>
  <c r="D118" i="9"/>
  <c r="F117" i="9"/>
  <c r="D117" i="9"/>
  <c r="F116" i="9"/>
  <c r="D116" i="9"/>
  <c r="F115" i="9"/>
  <c r="D115" i="9"/>
  <c r="F114" i="9"/>
  <c r="D114" i="9"/>
  <c r="F113" i="9"/>
  <c r="D113"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F99" i="9"/>
  <c r="D99" i="9"/>
  <c r="F98" i="9"/>
  <c r="D98" i="9"/>
  <c r="F97" i="9"/>
  <c r="D97" i="9"/>
  <c r="F96" i="9"/>
  <c r="D96" i="9"/>
  <c r="F95" i="9"/>
  <c r="D95" i="9"/>
  <c r="F94" i="9"/>
  <c r="D94" i="9"/>
  <c r="F93" i="9"/>
  <c r="D93" i="9"/>
  <c r="F92" i="9"/>
  <c r="D92" i="9"/>
  <c r="F91" i="9"/>
  <c r="D91" i="9"/>
  <c r="F90" i="9"/>
  <c r="D90" i="9"/>
  <c r="F89" i="9"/>
  <c r="D89" i="9"/>
  <c r="F88" i="9"/>
  <c r="D88" i="9"/>
  <c r="F87" i="9"/>
  <c r="D87" i="9"/>
  <c r="F86" i="9"/>
  <c r="D86" i="9"/>
  <c r="F85" i="9"/>
  <c r="D85" i="9"/>
  <c r="F84" i="9"/>
  <c r="D84" i="9"/>
  <c r="F83" i="9"/>
  <c r="D83" i="9"/>
  <c r="F82" i="9"/>
  <c r="D82" i="9"/>
  <c r="F81" i="9"/>
  <c r="D81" i="9"/>
  <c r="F80" i="9"/>
  <c r="D80" i="9"/>
  <c r="F79" i="9"/>
  <c r="D79" i="9"/>
  <c r="F78" i="9"/>
  <c r="D78" i="9"/>
  <c r="F77" i="9"/>
  <c r="D77" i="9"/>
  <c r="F76" i="9"/>
  <c r="D76" i="9"/>
  <c r="F74" i="9"/>
  <c r="D74" i="9"/>
  <c r="F73" i="9"/>
  <c r="D73" i="9"/>
  <c r="F72" i="9"/>
  <c r="D72" i="9"/>
  <c r="F71" i="9"/>
  <c r="D71" i="9"/>
  <c r="F70" i="9"/>
  <c r="D70" i="9"/>
  <c r="F69" i="9"/>
  <c r="D69" i="9"/>
  <c r="F68" i="9"/>
  <c r="D68" i="9"/>
  <c r="F67" i="9"/>
  <c r="D67" i="9"/>
  <c r="F66" i="9"/>
  <c r="D66" i="9"/>
  <c r="F65" i="9"/>
  <c r="D65" i="9"/>
  <c r="F64" i="9"/>
  <c r="D64" i="9"/>
  <c r="F63" i="9"/>
  <c r="D63" i="9"/>
  <c r="F62" i="9"/>
  <c r="D62" i="9"/>
  <c r="F61" i="9"/>
  <c r="D61" i="9"/>
  <c r="F60" i="9"/>
  <c r="D60" i="9"/>
  <c r="F59" i="9"/>
  <c r="D59" i="9"/>
  <c r="F58" i="9"/>
  <c r="D58" i="9"/>
  <c r="F57" i="9"/>
  <c r="D57" i="9"/>
  <c r="F56" i="9"/>
  <c r="D56" i="9"/>
  <c r="F55" i="9"/>
  <c r="D55" i="9"/>
  <c r="F54" i="9"/>
  <c r="D54" i="9"/>
  <c r="F53" i="9"/>
  <c r="D53" i="9"/>
  <c r="F52" i="9"/>
  <c r="D52" i="9"/>
  <c r="F51" i="9"/>
  <c r="D51" i="9"/>
  <c r="F50" i="9"/>
  <c r="D50" i="9"/>
  <c r="F49" i="9"/>
  <c r="D49" i="9"/>
  <c r="F48" i="9"/>
  <c r="D48" i="9"/>
  <c r="F47" i="9"/>
  <c r="D47" i="9"/>
  <c r="F46" i="9"/>
  <c r="D46" i="9"/>
  <c r="F45" i="9"/>
  <c r="D45" i="9"/>
  <c r="F44" i="9"/>
  <c r="D44" i="9"/>
  <c r="F43" i="9"/>
  <c r="D43" i="9"/>
  <c r="F42" i="9"/>
  <c r="D42" i="9"/>
  <c r="F41" i="9"/>
  <c r="D41" i="9"/>
  <c r="F40" i="9"/>
  <c r="D40" i="9"/>
  <c r="F38" i="9"/>
  <c r="D38" i="9"/>
  <c r="F37" i="9"/>
  <c r="D37" i="9"/>
  <c r="F36" i="9"/>
  <c r="D36" i="9"/>
  <c r="F35" i="9"/>
  <c r="D35" i="9"/>
  <c r="F34" i="9"/>
  <c r="D34" i="9"/>
  <c r="F33" i="9"/>
  <c r="D33" i="9"/>
  <c r="F32" i="9"/>
  <c r="D32" i="9"/>
  <c r="F31" i="9"/>
  <c r="D31" i="9"/>
  <c r="F30" i="9"/>
  <c r="D30" i="9"/>
  <c r="F29" i="9"/>
  <c r="D29" i="9"/>
  <c r="F28" i="9"/>
  <c r="D28" i="9"/>
  <c r="F27" i="9"/>
  <c r="D27" i="9"/>
  <c r="F26" i="9"/>
  <c r="D26" i="9"/>
  <c r="F25" i="9"/>
  <c r="D25" i="9"/>
  <c r="F24" i="9"/>
  <c r="D24" i="9"/>
  <c r="F23" i="9"/>
  <c r="D23" i="9"/>
  <c r="F22" i="9"/>
  <c r="D22" i="9"/>
  <c r="F21" i="9"/>
  <c r="D21" i="9"/>
  <c r="F20" i="9"/>
  <c r="D20" i="9"/>
  <c r="F19" i="9"/>
  <c r="D19" i="9"/>
  <c r="F18" i="9"/>
  <c r="D18" i="9"/>
  <c r="F17" i="9"/>
  <c r="D17" i="9"/>
  <c r="F16" i="9"/>
  <c r="D16" i="9"/>
  <c r="F15" i="9"/>
  <c r="D15" i="9"/>
  <c r="F14" i="9"/>
  <c r="D14" i="9"/>
  <c r="F13" i="9"/>
  <c r="D13" i="9"/>
  <c r="F12" i="9"/>
  <c r="D12" i="9"/>
  <c r="F11" i="9"/>
  <c r="D11" i="9"/>
  <c r="F10" i="9"/>
  <c r="D10" i="9"/>
  <c r="F9" i="9"/>
  <c r="D9" i="9"/>
  <c r="F8" i="9"/>
  <c r="D8" i="9"/>
  <c r="F7" i="9"/>
  <c r="D7" i="9"/>
  <c r="F6" i="9"/>
  <c r="D6" i="9"/>
  <c r="F5" i="9"/>
  <c r="D5" i="9"/>
  <c r="F4" i="9"/>
  <c r="D4" i="9"/>
  <c r="F3" i="9"/>
  <c r="D3" i="9"/>
  <c r="F2" i="9"/>
  <c r="D2" i="9"/>
  <c r="B31" i="5" l="1"/>
  <c r="R24" i="5"/>
  <c r="E35" i="5" l="1"/>
  <c r="R12" i="5"/>
  <c r="C50" i="5" l="1"/>
  <c r="E37" i="5" l="1"/>
  <c r="R21" i="5"/>
  <c r="R20" i="5"/>
  <c r="R15" i="5" l="1"/>
  <c r="B18" i="5" s="1"/>
  <c r="D27" i="5"/>
  <c r="D26" i="5"/>
  <c r="B29" i="5" l="1"/>
  <c r="F18" i="5"/>
</calcChain>
</file>

<file path=xl/sharedStrings.xml><?xml version="1.0" encoding="utf-8"?>
<sst xmlns="http://schemas.openxmlformats.org/spreadsheetml/2006/main" count="968" uniqueCount="484">
  <si>
    <t>KAMPUS INDUK</t>
  </si>
  <si>
    <t>KAMPUS KESIHATAN</t>
  </si>
  <si>
    <t>BAHAGIAN AKADEMIK &amp; ANTARABANGSA</t>
  </si>
  <si>
    <t>BAHAGIAN HAL EHWAL PEMBANGUNAN PELAJAR &amp; ALUMNI</t>
  </si>
  <si>
    <t>BAHAGIAN JARINGAN INDUSTRI DAN MASYARAKAT</t>
  </si>
  <si>
    <t>BAHAGIAN PEMBANGUNAN INSTITUSI</t>
  </si>
  <si>
    <t>BAHAGIAN PENGURUSAN AKADEMIK</t>
  </si>
  <si>
    <t>BAHAGIAN PENYELIDIKAN DAN INOVASI</t>
  </si>
  <si>
    <t>BAHAGIAN SUMBER MANUSIA</t>
  </si>
  <si>
    <t>CANSELORI - PEJABAT NAIB CANSELOR</t>
  </si>
  <si>
    <t>CANSELORI - PEJABAT PERUNDANGAN UNIVERSITI</t>
  </si>
  <si>
    <t>CANSELORI - UNIT AUDIT DALAM</t>
  </si>
  <si>
    <t>DESASISWA AMAN DAMAI</t>
  </si>
  <si>
    <t>DESASISWA BAKTI FAJAR PERMAI &amp; PETAS</t>
  </si>
  <si>
    <t>DESASISWA CAHAYA GEMILANG HARAPAN</t>
  </si>
  <si>
    <t>DESASISWA FAJAR HARAPAN</t>
  </si>
  <si>
    <t>DESASISWA INDAH KEMBARA</t>
  </si>
  <si>
    <t>DESASISWA RESTU</t>
  </si>
  <si>
    <t>DESASISWA SAUJANA</t>
  </si>
  <si>
    <t>DESASISWA TEKUN</t>
  </si>
  <si>
    <t>DEWAN BUDAYA</t>
  </si>
  <si>
    <t>INSTITUT PENGAJIAN SISWAZAH USM</t>
  </si>
  <si>
    <t>INSTITUT PENYELIDIKAN DAN TEKNOLOGI NANO OPTOELEKTRONIK (INOR)</t>
  </si>
  <si>
    <t>INSTITUT PENYELIDIKAN PENDIDIKAN TINGGI NEGARA</t>
  </si>
  <si>
    <t>INSTITUT PENYELIDIKAN PERUBATAN MOLEKUL</t>
  </si>
  <si>
    <t>INSTITUT PERUBATAN DAN PERGIGIAN TERMAJU</t>
  </si>
  <si>
    <t>JABATAN BENDAHARI</t>
  </si>
  <si>
    <t>JABATAN KESELAMATAN</t>
  </si>
  <si>
    <t>JABATAN PEMBANGUNAN DAN PENGURUSAN ASET</t>
  </si>
  <si>
    <t>JABATAN PEMBANGUNAN DAN PENGURUSAN FASILITI</t>
  </si>
  <si>
    <t>KAMPUS SAINS@USM</t>
  </si>
  <si>
    <t>MUZIUM &amp; GALERI TUANKU FAUZIAH</t>
  </si>
  <si>
    <t>PEJABAT OMBUDSMAN</t>
  </si>
  <si>
    <t>PEJABAT PENDAFTAR</t>
  </si>
  <si>
    <t>PEJABAT PENGURUSAN DAN KREATIVITI PENYELIDIKAN (RCMO)</t>
  </si>
  <si>
    <t>PERPUSTAKAAN HAMZAH SENDUT</t>
  </si>
  <si>
    <t>PUSAT BIOLOGI KIMIA</t>
  </si>
  <si>
    <t>PUSAT INKUBASI UNIVERSITI</t>
  </si>
  <si>
    <t>PUSAT INOVASI &amp; PRODUKTIVITI PENTADBIRAN AWAM</t>
  </si>
  <si>
    <t>PUSAT INOVASI DAN PERUNDINGAN</t>
  </si>
  <si>
    <t>PUSAT IPV6 TERMAJU NEGARA (NAV6)</t>
  </si>
  <si>
    <t>PUSAT ISLAM</t>
  </si>
  <si>
    <t>PUSAT KAJIAN KELESTARIAN GLOBAL</t>
  </si>
  <si>
    <t>PUSAT KAJIAN PENGURUSAN PEMBANGUNAN ISLAM (ISDEV)</t>
  </si>
  <si>
    <t>PUSAT KAJIAN SAMUDERA &amp; PANTAI</t>
  </si>
  <si>
    <t>PUSAT KOLABORATIF INDUSTRI</t>
  </si>
  <si>
    <t>PUSAT KUALITI AKADEMIK UNIVERSITI</t>
  </si>
  <si>
    <t>PUSAT MEDIA &amp; PERHUBUNGAN AWAM</t>
  </si>
  <si>
    <t>PUSAT MOBILITI DAN KOLABORASI ANTARABANGSA (IMCC)</t>
  </si>
  <si>
    <t>PUSAT PEMBANGUNAN KECEMERLANGAN AKADEMIK</t>
  </si>
  <si>
    <t>PUSAT PENERBIT UNIVERSITI SAINS MALAYSIA</t>
  </si>
  <si>
    <t>PUSAT PENGAJIAN BAHASA, LITERASI &amp; TERJEMAHAN</t>
  </si>
  <si>
    <t>PUSAT PENGAJIAN ILMU KEMANUSIAAN</t>
  </si>
  <si>
    <t>PUSAT PENGAJIAN ILMU PENDIDIKAN</t>
  </si>
  <si>
    <t>PUSAT PENGAJIAN KOMUNIKASI</t>
  </si>
  <si>
    <t>PUSAT PENGAJIAN PENDIDIKAN JARAK JAUH</t>
  </si>
  <si>
    <t>PUSAT PENGAJIAN PENGURUSAN</t>
  </si>
  <si>
    <t>PUSAT PENGAJIAN PERUMAHAN BANGUNAN DAN PERANCANGAN</t>
  </si>
  <si>
    <t>PUSAT PENGAJIAN SAINS FARMASI</t>
  </si>
  <si>
    <t>PUSAT PENGAJIAN SAINS FIZIK</t>
  </si>
  <si>
    <t>PUSAT PENGAJIAN SAINS KAJIHAYAT</t>
  </si>
  <si>
    <t>PUSAT PENGAJIAN SAINS KEMASYARAKATAN</t>
  </si>
  <si>
    <t>PUSAT PENGAJIAN SAINS KIMIA</t>
  </si>
  <si>
    <t>PUSAT PENGAJIAN SAINS KOMPUTER</t>
  </si>
  <si>
    <t>PUSAT PENGAJIAN SAINS MATEMATIK</t>
  </si>
  <si>
    <t>PUSAT PENGAJIAN SENI</t>
  </si>
  <si>
    <t>PUSAT PENGAJIAN SISWAZAH PERNIAGAAN</t>
  </si>
  <si>
    <t>PUSAT PENGAJIAN TEKNOLOGI INDUSTRI</t>
  </si>
  <si>
    <t>PUSAT PENGETAHUAN, KOMUNIKASI DAN TEKNOLOGI</t>
  </si>
  <si>
    <t>PUSAT PENGURUSAN BENCANA (NERVE CENTRE)</t>
  </si>
  <si>
    <t>PUSAT PENYELIDIKAN ARKEOLOGI GLOBAL</t>
  </si>
  <si>
    <t>PUSAT PENYELIDIKAN BIOKIMIA ANALISIS (ABRC)</t>
  </si>
  <si>
    <t>PUSAT PENYELIDIKAN DADAH DAN UBAT-UBATAN</t>
  </si>
  <si>
    <t>PUSAT PENYELIDIKAN DAN PERKHIDMATAN HAIWAN</t>
  </si>
  <si>
    <t>PUSAT PENYELIDIKAN DASAR</t>
  </si>
  <si>
    <t>PUSAT PERANCANGAN INSTITUSI DAN STRATEGIK</t>
  </si>
  <si>
    <t>PUSAT PERUMAHAN DAN PENGINAPAN UNIVERSITI (PPPU)</t>
  </si>
  <si>
    <t>PUSAT RACUN NEGARA</t>
  </si>
  <si>
    <t>PUSAT RANCANGAN KOKURIKULUM</t>
  </si>
  <si>
    <t>PUSAT SEJAHTERA ( PUSAT PERUBATAN DAN PERGIGIAN )</t>
  </si>
  <si>
    <t>PUSAT SUKAN DAN REKREASI</t>
  </si>
  <si>
    <t>PUSAT TEKNOLOGI PENGAJARAN DAN MULTIMEDIA</t>
  </si>
  <si>
    <t>PUSAT TRANSFORMASI INSAN</t>
  </si>
  <si>
    <t>PUSAT USAHASAMA KECEMERLANGAN REKABENTUK MIKROELEKTRONIK (CEDEC)</t>
  </si>
  <si>
    <t>UNIT KESELAMATAN DAN KESIHATAN PEKERJAAN UNIVERSITI</t>
  </si>
  <si>
    <t>BAHAGIAN HAL EHWAL PEMBANGUNAN PELAJAR &amp; ALUMNI (KEJURUTERAAN)</t>
  </si>
  <si>
    <t>KAMPUS KEJURUTERAAN</t>
  </si>
  <si>
    <t>DESASISWA JAYA LEMBARAN UTAMA</t>
  </si>
  <si>
    <t>DESASISWA LEMBARAN ( KEJURUTERAAN )</t>
  </si>
  <si>
    <t>JABATAN BENDAHARI ( KEJURUTERAAN )</t>
  </si>
  <si>
    <t>JABATAN KESELAMATAN ( KEJURUTERAAN )</t>
  </si>
  <si>
    <t>JABATAN PEMBANGUNAN DAN PENGURUSAN ASET (KEJ)</t>
  </si>
  <si>
    <t>JABATAN PEMBANGUNAN DAN PENGURUSAN FASILITI (KEJURUTERAAN)</t>
  </si>
  <si>
    <t>JABATAN PENDAFTAR ( KEJURUTERAAN )</t>
  </si>
  <si>
    <t>PEJABAT PENGARAH ( KEJURUTERAAN )</t>
  </si>
  <si>
    <t>PERPUSTAKAAN ( KEJURUTERAAN )</t>
  </si>
  <si>
    <t>PUSAT ISLAM ( KEJURUTERAAN )</t>
  </si>
  <si>
    <t>PUSAT PENGAJIAN BAHASA, LITERASI &amp; TERJEMAHAN (KEJ)</t>
  </si>
  <si>
    <t>PUSAT PENGAJIAN KEJURUTERAAN AEROANGKASA</t>
  </si>
  <si>
    <t>PUSAT PENGAJIAN KEJURUTERAAN AWAM</t>
  </si>
  <si>
    <t>PUSAT PENGAJIAN KEJURUTERAAN BAHAN DAN SUMBER MINERAL</t>
  </si>
  <si>
    <t>PUSAT PENGAJIAN KEJURUTERAAN ELEKTRIK DAN ELEKTRONIK</t>
  </si>
  <si>
    <t>PUSAT PENGAJIAN KEJURUTERAAN KIMIA</t>
  </si>
  <si>
    <t>PUSAT PENGAJIAN KEJURUTERAAN MEKANIK</t>
  </si>
  <si>
    <t>PUSAT PENGETAHUAN, KOMUNIKASI DAN TEKNOLOGI ( KEJURUTERAAN )</t>
  </si>
  <si>
    <t>PUSAT PENYELIDIKAN KEJURUTERAAN SUNGAI DAN SALIRAN BANDAR</t>
  </si>
  <si>
    <t>PUSAT PENYELIDIKAN SAINS DAN KEJURUTERAAN (SERC)</t>
  </si>
  <si>
    <t>PUSAT PERUMAHAN DAN PENGINAPAN UNIVERSITI KAMPUS KEJURUTERAAN</t>
  </si>
  <si>
    <t>PUSAT RANCANGAN KOKURIKULUM (KEJURUTERAAN)</t>
  </si>
  <si>
    <t>PUSAT REKABENTUK MIKROELEKTRONIK NEGARA</t>
  </si>
  <si>
    <t>PUSAT SWA-AKREDITASI (PSA)</t>
  </si>
  <si>
    <t>UNIT KESELAMATAN DAN KESIHATAN PEKERJAAN UNIVERSITI ( KEJURUTERAAN )</t>
  </si>
  <si>
    <t>UNIT KESIHATAN ( KEJURUTERAAN )</t>
  </si>
  <si>
    <t>BAHAGIAN HAL EHWAL PEMBANGUNAN PELAJAR &amp; ALUMNI (KESIHATAN)</t>
  </si>
  <si>
    <t>DESASISWA MURNI NURANI</t>
  </si>
  <si>
    <t>HOSPITAL UNIVERSITI SAINS MALAYSIA</t>
  </si>
  <si>
    <t>INSTITUT PENYELIDIKAN PERUBATAN MOLEKUL ( KESIHATAN )</t>
  </si>
  <si>
    <t>JABATAN BENDAHARI ( KESIHATAN )</t>
  </si>
  <si>
    <t>JABATAN KESELAMATAN ( KESIHATAN )</t>
  </si>
  <si>
    <t>JABATAN PEMBANGUNAN DAN PENGURUSAN ASET (KCK)</t>
  </si>
  <si>
    <t>JABATAN PEMBANGUNAN DAN PENGURUSAN FASILITI (KESIHATAN)</t>
  </si>
  <si>
    <t>JABATAN PENDAFTAR ( KESIHATAN )</t>
  </si>
  <si>
    <t>PEJABAT PENGARAH KAMPUS ( KESIHATAN )</t>
  </si>
  <si>
    <t>PEJABAT PENGURUSAN DAN KREATIVITI PENYELIDIKAN (RCMO) KK</t>
  </si>
  <si>
    <t>PERPUSTAKAAN HAMDAN TAHIR</t>
  </si>
  <si>
    <t>PUSAT PENGAJIAN BAHASA, LITERASI &amp; TERJEMAHAN (KCK)</t>
  </si>
  <si>
    <t>PUSAT PENGAJIAN SAINS KESIHATAN</t>
  </si>
  <si>
    <t>PUSAT PENGAJIAN SAINS PERGIGIAN</t>
  </si>
  <si>
    <t>PUSAT PENGAJIAN SAINS PERUBATAN</t>
  </si>
  <si>
    <t>PUSAT PENGETAHUAN, KOMUNIKASI DAN TEKNOLOGI ( KESIHATAN )</t>
  </si>
  <si>
    <t>PUSAT PENYELIDIKAN DAN PERKHIDMATAN HAIWAN (KCK)</t>
  </si>
  <si>
    <t>PUSAT PERUMAHAN DAN PENGINAPAN UNIVERSITI (KESIHATAN)</t>
  </si>
  <si>
    <t>PUSAT RANCANGAN KOKURIKULUM (KESIHATAN)</t>
  </si>
  <si>
    <t>a</t>
  </si>
  <si>
    <t>b</t>
  </si>
  <si>
    <t>c</t>
  </si>
  <si>
    <t>senarai kampus</t>
  </si>
  <si>
    <t>SILA PILIH JABATAN</t>
  </si>
  <si>
    <t>KAMPUS ABC</t>
  </si>
  <si>
    <t>jenis sijil</t>
  </si>
  <si>
    <t>Tarikh :</t>
  </si>
  <si>
    <t>Disediakan oleh :</t>
  </si>
  <si>
    <t>Disemak oleh :</t>
  </si>
  <si>
    <t>Diluluskan oleh :</t>
  </si>
  <si>
    <t>Branch</t>
  </si>
  <si>
    <t>Company</t>
  </si>
  <si>
    <t>022</t>
  </si>
  <si>
    <t>USMHU</t>
  </si>
  <si>
    <t>034</t>
  </si>
  <si>
    <t>039</t>
  </si>
  <si>
    <t>046</t>
  </si>
  <si>
    <t>JABATAN PENDAFTAR</t>
  </si>
  <si>
    <t>108</t>
  </si>
  <si>
    <t>030</t>
  </si>
  <si>
    <t>INSTITUT PERUBATAN &amp; PERGIGIAN TERMAJU</t>
  </si>
  <si>
    <t>USMIP</t>
  </si>
  <si>
    <t>PUSAT PERUBATAN USM (IPPT)</t>
  </si>
  <si>
    <t>001</t>
  </si>
  <si>
    <t>BAHAGIAN HAL EHWAL AKADEMIK &amp; ANTARABANGSA</t>
  </si>
  <si>
    <t>USMKI</t>
  </si>
  <si>
    <t>002</t>
  </si>
  <si>
    <t>005</t>
  </si>
  <si>
    <t>BAHAGIAN JARINGAN INDUSTRI &amp; MASYARAKAT</t>
  </si>
  <si>
    <t>006</t>
  </si>
  <si>
    <t>BAHAGIAN KELESTARIAN &amp; PEMBANGUNAN INSTITUSI</t>
  </si>
  <si>
    <t>007</t>
  </si>
  <si>
    <t>010</t>
  </si>
  <si>
    <t>CETREE</t>
  </si>
  <si>
    <t>011</t>
  </si>
  <si>
    <t>CHALET MUKAHEAD</t>
  </si>
  <si>
    <t>012</t>
  </si>
  <si>
    <t>DESASISWA AMANDAMAI</t>
  </si>
  <si>
    <t>013</t>
  </si>
  <si>
    <t>014</t>
  </si>
  <si>
    <t>DESASISWA CAHAYA GEMILANG</t>
  </si>
  <si>
    <t>015</t>
  </si>
  <si>
    <t>DESASISWA INDAHKEMBARA</t>
  </si>
  <si>
    <t>018</t>
  </si>
  <si>
    <t>019</t>
  </si>
  <si>
    <t>020</t>
  </si>
  <si>
    <t>021</t>
  </si>
  <si>
    <t>023</t>
  </si>
  <si>
    <t>INST. PENYELIDIKAN &amp; TEKNOLOGI NANO-OPTOELEKTRONIK</t>
  </si>
  <si>
    <t>025</t>
  </si>
  <si>
    <t>INSTITUT PENGAJIAN SISWAZAH</t>
  </si>
  <si>
    <t>028</t>
  </si>
  <si>
    <t>031</t>
  </si>
  <si>
    <t>036</t>
  </si>
  <si>
    <t>040</t>
  </si>
  <si>
    <t>043</t>
  </si>
  <si>
    <t>047</t>
  </si>
  <si>
    <t>049</t>
  </si>
  <si>
    <t>PEJABAT NAIB CANSELOR</t>
  </si>
  <si>
    <t>050</t>
  </si>
  <si>
    <t>051</t>
  </si>
  <si>
    <t>PEJABAT PEMAJUAN &amp; PERHUBUNGAN ALUMNI</t>
  </si>
  <si>
    <t>055</t>
  </si>
  <si>
    <t>PEJABAT PERUNDANGAN</t>
  </si>
  <si>
    <t>056</t>
  </si>
  <si>
    <t>PENERBIT USM</t>
  </si>
  <si>
    <t>057</t>
  </si>
  <si>
    <t>060</t>
  </si>
  <si>
    <t>064</t>
  </si>
  <si>
    <t>066</t>
  </si>
  <si>
    <t>067</t>
  </si>
  <si>
    <t>PUSAT INOVASI &amp; PERUNDINGAN</t>
  </si>
  <si>
    <t>068</t>
  </si>
  <si>
    <t>069</t>
  </si>
  <si>
    <t>PUSAT IPV6 TERMAJU NEGARA</t>
  </si>
  <si>
    <t>070</t>
  </si>
  <si>
    <t>073</t>
  </si>
  <si>
    <t>074</t>
  </si>
  <si>
    <t>PUSAT KAJIAN PENGURUSAN PEMBANGUNAN ISLAM</t>
  </si>
  <si>
    <t>076</t>
  </si>
  <si>
    <t>077</t>
  </si>
  <si>
    <t>078</t>
  </si>
  <si>
    <t>081</t>
  </si>
  <si>
    <t>082</t>
  </si>
  <si>
    <t>083</t>
  </si>
  <si>
    <t>090</t>
  </si>
  <si>
    <t>091</t>
  </si>
  <si>
    <t>092</t>
  </si>
  <si>
    <t>093</t>
  </si>
  <si>
    <t>PUSAT PENGAJIAN PERUMAHAN, PERANCANGAN &amp; BANGUNAN</t>
  </si>
  <si>
    <t>094</t>
  </si>
  <si>
    <t>095</t>
  </si>
  <si>
    <t>096</t>
  </si>
  <si>
    <t>097</t>
  </si>
  <si>
    <t>099</t>
  </si>
  <si>
    <t>100</t>
  </si>
  <si>
    <t>101</t>
  </si>
  <si>
    <t>104</t>
  </si>
  <si>
    <t>105</t>
  </si>
  <si>
    <t>106</t>
  </si>
  <si>
    <t>107</t>
  </si>
  <si>
    <t>109</t>
  </si>
  <si>
    <t>112</t>
  </si>
  <si>
    <t>PUSAT PENGURUSAN BENCANA</t>
  </si>
  <si>
    <t>114</t>
  </si>
  <si>
    <t>116</t>
  </si>
  <si>
    <t>PUSAT PENYELIDIKAN ARKEOLOGI MALAYSIA</t>
  </si>
  <si>
    <t>117</t>
  </si>
  <si>
    <t>PUSAT PENYELIDIKAN BIOKIMIA ANALISIS</t>
  </si>
  <si>
    <t>118</t>
  </si>
  <si>
    <t>PUSAT PENYELIDIKAN DADAH &amp; UBAT UBATAN</t>
  </si>
  <si>
    <t>119</t>
  </si>
  <si>
    <t>PUSAT PENYELIDIKAN DASAR &amp; KAJIAN ANTARABANGSA</t>
  </si>
  <si>
    <t>120</t>
  </si>
  <si>
    <t>PUSAT PERANCANGAN INSTITUSI &amp; STRATEGIK</t>
  </si>
  <si>
    <t>121</t>
  </si>
  <si>
    <t>122</t>
  </si>
  <si>
    <t>PUSAT RANCANGAN KO-KURIKULUM</t>
  </si>
  <si>
    <t>123</t>
  </si>
  <si>
    <t>124</t>
  </si>
  <si>
    <t>PUSAT STANDARDASI HERBA</t>
  </si>
  <si>
    <t>125</t>
  </si>
  <si>
    <t>129</t>
  </si>
  <si>
    <t>PUSAT TEKNOLOGI PENGAJARAN &amp; MULTIMEDIA</t>
  </si>
  <si>
    <t>130</t>
  </si>
  <si>
    <t>165</t>
  </si>
  <si>
    <t>SAINS@USM</t>
  </si>
  <si>
    <t>166</t>
  </si>
  <si>
    <t>UNIT AUDIT DALAM</t>
  </si>
  <si>
    <t>167</t>
  </si>
  <si>
    <t>UNIT KESELAMATAN &amp; KESIHATAN PEKERJAAN</t>
  </si>
  <si>
    <t>169</t>
  </si>
  <si>
    <t>170</t>
  </si>
  <si>
    <t>180</t>
  </si>
  <si>
    <t>185</t>
  </si>
  <si>
    <t>PEMBANGUNAN KORPORAT STRATEGIK</t>
  </si>
  <si>
    <t>003</t>
  </si>
  <si>
    <t>USMKJ</t>
  </si>
  <si>
    <t>016</t>
  </si>
  <si>
    <t>DESASISWA JAYA, LEMBARAN &amp; UTAMA</t>
  </si>
  <si>
    <t>033</t>
  </si>
  <si>
    <t>037</t>
  </si>
  <si>
    <t>041</t>
  </si>
  <si>
    <t>044</t>
  </si>
  <si>
    <t>053</t>
  </si>
  <si>
    <t>058</t>
  </si>
  <si>
    <t>061</t>
  </si>
  <si>
    <t>063</t>
  </si>
  <si>
    <t>071</t>
  </si>
  <si>
    <t>084</t>
  </si>
  <si>
    <t>085</t>
  </si>
  <si>
    <t>086</t>
  </si>
  <si>
    <t>PUSAT PENGAJIAN KEJURUTERAAN BAHAN &amp; SUMBER MINERAL</t>
  </si>
  <si>
    <t>087</t>
  </si>
  <si>
    <t>PUSAT PENGAJIAN KEJURUTERAAN ELEKTRIK &amp; ELEKTRONIK</t>
  </si>
  <si>
    <t>088</t>
  </si>
  <si>
    <t>089</t>
  </si>
  <si>
    <t>PUSAT PENGAJIAN KEJURUTERAAN MEKANIKAL</t>
  </si>
  <si>
    <t>110</t>
  </si>
  <si>
    <t>113</t>
  </si>
  <si>
    <t>PUSAT PENY. KEJURUTERAAN SUNGAI &amp; SALIRAN BANDAR</t>
  </si>
  <si>
    <t>126</t>
  </si>
  <si>
    <t>168</t>
  </si>
  <si>
    <t>UNIT KESIHATAN</t>
  </si>
  <si>
    <t>171</t>
  </si>
  <si>
    <t>173</t>
  </si>
  <si>
    <t>174</t>
  </si>
  <si>
    <t>176</t>
  </si>
  <si>
    <t>PUSAT PENYELIDIKAN SAINS DAN KEJURUTERAAN</t>
  </si>
  <si>
    <t>177</t>
  </si>
  <si>
    <t>004</t>
  </si>
  <si>
    <t>USMKK</t>
  </si>
  <si>
    <t>009</t>
  </si>
  <si>
    <t>017</t>
  </si>
  <si>
    <t>DESASISWA MURNI &amp; NURANI</t>
  </si>
  <si>
    <t>027</t>
  </si>
  <si>
    <t>029</t>
  </si>
  <si>
    <t>032</t>
  </si>
  <si>
    <t>038</t>
  </si>
  <si>
    <t>042</t>
  </si>
  <si>
    <t>045</t>
  </si>
  <si>
    <t>054</t>
  </si>
  <si>
    <t>059</t>
  </si>
  <si>
    <t>062</t>
  </si>
  <si>
    <t>065</t>
  </si>
  <si>
    <t>PERPUSTAKAAN KEJURUTERAAN</t>
  </si>
  <si>
    <t>072</t>
  </si>
  <si>
    <t>098</t>
  </si>
  <si>
    <t>102</t>
  </si>
  <si>
    <t>103</t>
  </si>
  <si>
    <t>111</t>
  </si>
  <si>
    <t>115</t>
  </si>
  <si>
    <t>127</t>
  </si>
  <si>
    <t>163</t>
  </si>
  <si>
    <t>RUMAH TETAMU</t>
  </si>
  <si>
    <t>172</t>
  </si>
  <si>
    <t>175</t>
  </si>
  <si>
    <t>178</t>
  </si>
  <si>
    <t>186</t>
  </si>
  <si>
    <t>No. SPB :</t>
  </si>
  <si>
    <t>Tarikh SPB :</t>
  </si>
  <si>
    <t>dan telah diletakkan di :</t>
  </si>
  <si>
    <t>(  /  )   telah diterima dan direkodkan di inventori.</t>
  </si>
  <si>
    <t>(  /  )  telah dikomisyenkan pada tarikh berikut :</t>
  </si>
  <si>
    <t>Lokasi Barang</t>
  </si>
  <si>
    <t>status penerimaan</t>
  </si>
  <si>
    <t>Saya mengesahkan item-item melalui No. Pesanan :</t>
  </si>
  <si>
    <t>Status Penerimaan :</t>
  </si>
  <si>
    <t>i)</t>
  </si>
  <si>
    <t>ii)</t>
  </si>
  <si>
    <t>Borang ini akan dikemaskini dari semasa ke semasa, dengan versi terkini akan dikemaskini di laman sesawang bursary.usm.my</t>
  </si>
  <si>
    <t>DITERIMA SEBAHAGIAN DARI PEMBEKAL. BAKI FORCE CLOSED.</t>
  </si>
  <si>
    <t>DITERIMA SECARA BERPERINGKAT DARI PEMBEKAL.</t>
  </si>
  <si>
    <t>sila masukkan no pesanan</t>
  </si>
  <si>
    <t>SIJIL KOMISYEN BARANG</t>
  </si>
  <si>
    <t>USM.FIS.PU.B.2023.01</t>
  </si>
  <si>
    <t>Tarikh Nota Hantaran Pembekal :</t>
  </si>
  <si>
    <t>nyatakan no rujukan</t>
  </si>
  <si>
    <t>KAMPUS :</t>
  </si>
  <si>
    <t>PUSAT TANGGUNGJAWAB :</t>
  </si>
  <si>
    <t>ARAHAN DAN MAKLUMAT UMUM</t>
  </si>
  <si>
    <r>
      <t xml:space="preserve">Maklumat </t>
    </r>
    <r>
      <rPr>
        <b/>
        <sz val="11"/>
        <color rgb="FF7030A0"/>
        <rFont val="Arial"/>
        <family val="2"/>
      </rPr>
      <t>KAMPUS</t>
    </r>
    <r>
      <rPr>
        <b/>
        <sz val="11"/>
        <color theme="1"/>
        <rFont val="Arial"/>
        <family val="2"/>
      </rPr>
      <t xml:space="preserve">.  </t>
    </r>
    <r>
      <rPr>
        <sz val="11"/>
        <color theme="1"/>
        <rFont val="Arial"/>
        <family val="2"/>
      </rPr>
      <t xml:space="preserve">Sila pilih </t>
    </r>
    <r>
      <rPr>
        <b/>
        <sz val="11"/>
        <color rgb="FF7030A0"/>
        <rFont val="Arial"/>
        <family val="2"/>
      </rPr>
      <t>Kampus</t>
    </r>
    <r>
      <rPr>
        <sz val="11"/>
        <color theme="1"/>
        <rFont val="Arial"/>
        <family val="2"/>
      </rPr>
      <t xml:space="preserve"> (</t>
    </r>
    <r>
      <rPr>
        <i/>
        <sz val="11"/>
        <color theme="1"/>
        <rFont val="Arial"/>
        <family val="2"/>
      </rPr>
      <t>dropdown</t>
    </r>
    <r>
      <rPr>
        <sz val="11"/>
        <color theme="1"/>
        <rFont val="Arial"/>
        <family val="2"/>
      </rPr>
      <t>) - rujuk Kolum B10.</t>
    </r>
  </si>
  <si>
    <r>
      <t xml:space="preserve">Maklumat </t>
    </r>
    <r>
      <rPr>
        <b/>
        <sz val="11"/>
        <color rgb="FF7030A0"/>
        <rFont val="Arial"/>
        <family val="2"/>
      </rPr>
      <t>PTJ</t>
    </r>
    <r>
      <rPr>
        <sz val="11"/>
        <color theme="1"/>
        <rFont val="Arial"/>
        <family val="2"/>
      </rPr>
      <t xml:space="preserve">.  Sila pilih </t>
    </r>
    <r>
      <rPr>
        <b/>
        <sz val="11"/>
        <color rgb="FF7030A0"/>
        <rFont val="Arial"/>
        <family val="2"/>
      </rPr>
      <t>PTJ</t>
    </r>
    <r>
      <rPr>
        <sz val="11"/>
        <color theme="1"/>
        <rFont val="Arial"/>
        <family val="2"/>
      </rPr>
      <t xml:space="preserve"> (</t>
    </r>
    <r>
      <rPr>
        <i/>
        <sz val="11"/>
        <color theme="1"/>
        <rFont val="Arial"/>
        <family val="2"/>
      </rPr>
      <t>dropdown</t>
    </r>
    <r>
      <rPr>
        <sz val="11"/>
        <color theme="1"/>
        <rFont val="Arial"/>
        <family val="2"/>
      </rPr>
      <t>) - rujuk kolum E10.</t>
    </r>
  </si>
  <si>
    <r>
      <rPr>
        <b/>
        <sz val="11"/>
        <color theme="5" tint="-0.249977111117893"/>
        <rFont val="Arial"/>
        <family val="2"/>
      </rPr>
      <t>Nombor Sijil Penerimaan Barang (No SPB)</t>
    </r>
    <r>
      <rPr>
        <sz val="11"/>
        <color theme="1"/>
        <rFont val="Arial"/>
        <family val="2"/>
      </rPr>
      <t xml:space="preserve"> dijana secara </t>
    </r>
    <r>
      <rPr>
        <b/>
        <sz val="11"/>
        <color theme="5" tint="-0.249977111117893"/>
        <rFont val="Arial"/>
        <family val="2"/>
      </rPr>
      <t>automatik</t>
    </r>
    <r>
      <rPr>
        <sz val="11"/>
        <color theme="1"/>
        <rFont val="Arial"/>
        <family val="2"/>
      </rPr>
      <t>.</t>
    </r>
  </si>
  <si>
    <r>
      <rPr>
        <b/>
        <sz val="11"/>
        <color theme="5" tint="-0.249977111117893"/>
        <rFont val="Arial"/>
        <family val="2"/>
      </rPr>
      <t>Tarikh SPB</t>
    </r>
    <r>
      <rPr>
        <sz val="11"/>
        <color theme="1"/>
        <rFont val="Arial"/>
        <family val="2"/>
      </rPr>
      <t xml:space="preserve"> adalah </t>
    </r>
    <r>
      <rPr>
        <b/>
        <sz val="11"/>
        <color theme="5" tint="-0.249977111117893"/>
        <rFont val="Arial"/>
        <family val="2"/>
      </rPr>
      <t>automatik</t>
    </r>
    <r>
      <rPr>
        <sz val="11"/>
        <color theme="1"/>
        <rFont val="Arial"/>
        <family val="2"/>
      </rPr>
      <t xml:space="preserve"> (tarikh hari dicetak), namun pengguna dibenarkan mengubah tarikh berkenaan.</t>
    </r>
  </si>
  <si>
    <r>
      <t xml:space="preserve">Jika terimaan adalah </t>
    </r>
    <r>
      <rPr>
        <b/>
        <sz val="11"/>
        <color rgb="FF7030A0"/>
        <rFont val="Arial"/>
        <family val="2"/>
      </rPr>
      <t>Barangan</t>
    </r>
    <r>
      <rPr>
        <sz val="11"/>
        <color theme="1"/>
        <rFont val="Arial"/>
        <family val="2"/>
      </rPr>
      <t xml:space="preserve"> - </t>
    </r>
    <r>
      <rPr>
        <b/>
        <sz val="11"/>
        <color theme="1"/>
        <rFont val="Arial"/>
        <family val="2"/>
      </rPr>
      <t>Sijil Penerimaan Barang</t>
    </r>
    <r>
      <rPr>
        <sz val="11"/>
        <color theme="1"/>
        <rFont val="Arial"/>
        <family val="2"/>
      </rPr>
      <t>.</t>
    </r>
  </si>
  <si>
    <r>
      <t xml:space="preserve">Jika terimaan adalah </t>
    </r>
    <r>
      <rPr>
        <b/>
        <sz val="11"/>
        <color rgb="FF7030A0"/>
        <rFont val="Arial"/>
        <family val="2"/>
      </rPr>
      <t>Aset</t>
    </r>
    <r>
      <rPr>
        <sz val="11"/>
        <color theme="1"/>
        <rFont val="Arial"/>
        <family val="2"/>
      </rPr>
      <t xml:space="preserve"> - </t>
    </r>
    <r>
      <rPr>
        <b/>
        <sz val="11"/>
        <color theme="1"/>
        <rFont val="Arial"/>
        <family val="2"/>
      </rPr>
      <t>Sijil Komisyen</t>
    </r>
    <r>
      <rPr>
        <sz val="11"/>
        <color theme="1"/>
        <rFont val="Arial"/>
        <family val="2"/>
      </rPr>
      <t>.</t>
    </r>
  </si>
  <si>
    <t>No. Nota Hantaran Pembekal :</t>
  </si>
  <si>
    <t>SIJIL TERIMAAN :</t>
  </si>
  <si>
    <r>
      <t xml:space="preserve">Maklumat </t>
    </r>
    <r>
      <rPr>
        <b/>
        <sz val="11"/>
        <color rgb="FF7030A0"/>
        <rFont val="Arial"/>
        <family val="2"/>
      </rPr>
      <t>STATUS PENERIMAAN;</t>
    </r>
  </si>
  <si>
    <t>iii)</t>
  </si>
  <si>
    <t>Pilihan Sijil Penerimaan Barang di item 1.3, paparan adalah seperti berikut:-</t>
  </si>
  <si>
    <t>Paparan kenyataan setelah item 1.1 hingga 1.9 dilengkapkan.</t>
  </si>
  <si>
    <t>1.0  Maklumat Utama</t>
  </si>
  <si>
    <t>Pesanan Rasmi yang dijana daripada Sistem EP@USM tidak tertakluk dalam penggunaan dokumen ini.</t>
  </si>
  <si>
    <r>
      <t xml:space="preserve">Penggunaan borang ini bersifat </t>
    </r>
    <r>
      <rPr>
        <b/>
        <sz val="11"/>
        <rFont val="Arial"/>
        <family val="2"/>
      </rPr>
      <t>SEMENTARA</t>
    </r>
    <r>
      <rPr>
        <sz val="11"/>
        <rFont val="Arial"/>
        <family val="2"/>
      </rPr>
      <t xml:space="preserve"> dalam proses peralihan sistem dan melibatkan dokumen Pesanan Rasmi eFAS sahaja.</t>
    </r>
  </si>
  <si>
    <t>2.0  Sila lengkapkan maklumat berikut:-</t>
  </si>
  <si>
    <t>3.0  Cetakan</t>
  </si>
  <si>
    <r>
      <t xml:space="preserve">Sila pastikan margin dipilih adalah </t>
    </r>
    <r>
      <rPr>
        <sz val="11"/>
        <color theme="7" tint="-0.249977111117893"/>
        <rFont val="Arial"/>
        <family val="2"/>
      </rPr>
      <t>Normal Margin</t>
    </r>
    <r>
      <rPr>
        <sz val="11"/>
        <color theme="1"/>
        <rFont val="Arial"/>
        <family val="2"/>
      </rPr>
      <t>.</t>
    </r>
  </si>
  <si>
    <r>
      <t xml:space="preserve">Sila pastikan Size kertas dipilih adalah </t>
    </r>
    <r>
      <rPr>
        <sz val="11"/>
        <color theme="7" tint="-0.249977111117893"/>
        <rFont val="Arial"/>
        <family val="2"/>
      </rPr>
      <t>A4</t>
    </r>
    <r>
      <rPr>
        <sz val="11"/>
        <color theme="1"/>
        <rFont val="Arial"/>
        <family val="2"/>
      </rPr>
      <t>.</t>
    </r>
  </si>
  <si>
    <t>Tandatangan dan Cap Nama &amp; Jawatan</t>
  </si>
  <si>
    <t>HOSPITAL USM</t>
  </si>
  <si>
    <r>
      <t xml:space="preserve">Maklumat </t>
    </r>
    <r>
      <rPr>
        <b/>
        <sz val="11"/>
        <color rgb="FF7030A0"/>
        <rFont val="Arial"/>
        <family val="2"/>
      </rPr>
      <t xml:space="preserve">JENIS SIJIL.  </t>
    </r>
    <r>
      <rPr>
        <sz val="11"/>
        <color theme="1"/>
        <rFont val="Arial"/>
        <family val="2"/>
      </rPr>
      <t xml:space="preserve">Sila pilih </t>
    </r>
    <r>
      <rPr>
        <b/>
        <sz val="11"/>
        <color rgb="FF7030A0"/>
        <rFont val="Arial"/>
        <family val="2"/>
      </rPr>
      <t>Jenis Sijil</t>
    </r>
    <r>
      <rPr>
        <sz val="11"/>
        <color theme="1"/>
        <rFont val="Arial"/>
        <family val="2"/>
      </rPr>
      <t xml:space="preserve"> (</t>
    </r>
    <r>
      <rPr>
        <i/>
        <sz val="11"/>
        <color theme="1"/>
        <rFont val="Arial"/>
        <family val="2"/>
      </rPr>
      <t>dropdown</t>
    </r>
    <r>
      <rPr>
        <sz val="11"/>
        <color theme="1"/>
        <rFont val="Arial"/>
        <family val="2"/>
      </rPr>
      <t>) - rujuk kolum E13.</t>
    </r>
  </si>
  <si>
    <r>
      <t xml:space="preserve">Maklumat </t>
    </r>
    <r>
      <rPr>
        <b/>
        <sz val="11"/>
        <color rgb="FF7030A0"/>
        <rFont val="Arial"/>
        <family val="2"/>
      </rPr>
      <t>NO. NOTA HANTARAN PEMBEKAL (DO NO.)</t>
    </r>
    <r>
      <rPr>
        <sz val="11"/>
        <color theme="1"/>
        <rFont val="Arial"/>
        <family val="2"/>
      </rPr>
      <t xml:space="preserve"> - Column I18</t>
    </r>
  </si>
  <si>
    <r>
      <t xml:space="preserve">Maklumat </t>
    </r>
    <r>
      <rPr>
        <b/>
        <sz val="11"/>
        <color rgb="FF7030A0"/>
        <rFont val="Arial"/>
        <family val="2"/>
      </rPr>
      <t>TARIKH NOTA HANTARAN PEMBEKAL (TARIKH DO)</t>
    </r>
    <r>
      <rPr>
        <sz val="11"/>
        <color theme="1"/>
        <rFont val="Arial"/>
        <family val="2"/>
      </rPr>
      <t xml:space="preserve"> - Kolum M18.</t>
    </r>
  </si>
  <si>
    <r>
      <t xml:space="preserve">Maklumat masukkan </t>
    </r>
    <r>
      <rPr>
        <b/>
        <sz val="11"/>
        <color rgb="FF7030A0"/>
        <rFont val="Arial"/>
        <family val="2"/>
      </rPr>
      <t>NO. PESANAN RASMI</t>
    </r>
    <r>
      <rPr>
        <sz val="11"/>
        <color rgb="FF7030A0"/>
        <rFont val="Arial"/>
        <family val="2"/>
      </rPr>
      <t xml:space="preserve"> </t>
    </r>
    <r>
      <rPr>
        <sz val="11"/>
        <color theme="1"/>
        <rFont val="Arial"/>
        <family val="2"/>
      </rPr>
      <t>- Kolum H22.</t>
    </r>
  </si>
  <si>
    <t>4.0 Perisian Microsoft Excel</t>
  </si>
  <si>
    <t>Pengguna perlulah menggunakan Microsoft Excel versi 2016, 2019, 2021 dan 365 sahaja.</t>
  </si>
  <si>
    <r>
      <t xml:space="preserve">PTJ hanya perlu mencetak </t>
    </r>
    <r>
      <rPr>
        <b/>
        <sz val="11"/>
        <color theme="1"/>
        <rFont val="Arial"/>
        <family val="2"/>
      </rPr>
      <t>SIJIL</t>
    </r>
    <r>
      <rPr>
        <sz val="11"/>
        <color theme="1"/>
        <rFont val="Arial"/>
        <family val="2"/>
      </rPr>
      <t xml:space="preserve"> sahaja untuk dikemukakan ke Jabatan Bendahari USM.</t>
    </r>
  </si>
  <si>
    <t>nyatakan tarikh nota</t>
  </si>
  <si>
    <r>
      <t xml:space="preserve">Pilih </t>
    </r>
    <r>
      <rPr>
        <b/>
        <sz val="11"/>
        <color rgb="FF7030A0"/>
        <rFont val="Arial"/>
        <family val="2"/>
      </rPr>
      <t>DITERIMA PENUH</t>
    </r>
    <r>
      <rPr>
        <sz val="11"/>
        <color theme="1"/>
        <rFont val="Arial"/>
        <family val="2"/>
      </rPr>
      <t>, jika sekiranya barang diterima sama seperti di dalam Pesanan Rasmi - kolum D24.</t>
    </r>
  </si>
  <si>
    <r>
      <t xml:space="preserve">Pilih </t>
    </r>
    <r>
      <rPr>
        <b/>
        <sz val="11"/>
        <color rgb="FF7030A0"/>
        <rFont val="Arial"/>
        <family val="2"/>
      </rPr>
      <t>DITERIMA SECARA BERPERINGKAT DARI PEMBEKAL</t>
    </r>
    <r>
      <rPr>
        <sz val="11"/>
        <color theme="1"/>
        <rFont val="Arial"/>
        <family val="2"/>
      </rPr>
      <t xml:space="preserve">. </t>
    </r>
    <r>
      <rPr>
        <b/>
        <sz val="11"/>
        <color theme="1"/>
        <rFont val="Arial"/>
        <family val="2"/>
      </rPr>
      <t>Masukkan Jumlah Terimaan Barang : _____ pada tarikh terimaan berkenaan (jumlah terima/jumlah keseluruhan) - kolum H27.</t>
    </r>
  </si>
  <si>
    <r>
      <t xml:space="preserve">Pilih </t>
    </r>
    <r>
      <rPr>
        <b/>
        <sz val="11"/>
        <color rgb="FF7030A0"/>
        <rFont val="Arial"/>
        <family val="2"/>
      </rPr>
      <t xml:space="preserve">DITERIMA SEBAHAGIAN DARI PEMBEKAL. BAKI FORCE CLOSED. </t>
    </r>
    <r>
      <rPr>
        <sz val="11"/>
        <color theme="1"/>
        <rFont val="Arial"/>
        <family val="2"/>
      </rPr>
      <t>Sila masukkan No Nota Kredit, jika pilihan adalah Diterima Sebahagian Sahaja - Kolum G26.</t>
    </r>
  </si>
  <si>
    <r>
      <t xml:space="preserve">Sila masukkan </t>
    </r>
    <r>
      <rPr>
        <sz val="11"/>
        <color rgb="FF7030A0"/>
        <rFont val="Arial"/>
        <family val="2"/>
      </rPr>
      <t>tarikh dikomisyenkan</t>
    </r>
    <r>
      <rPr>
        <sz val="11"/>
        <color theme="1"/>
        <rFont val="Arial"/>
        <family val="2"/>
      </rPr>
      <t xml:space="preserve"> di kolum G31.</t>
    </r>
  </si>
  <si>
    <t>Secara automatik, lokasi akan merujuk kepada pilihan Kampus dan PTJ seperti di item 1.1 dan 1.2.  Pengguna boleh menukar Kampus dan PTJ (jika berkenaan) di kolum E35 (Kampus) dan kolum E37 (PTJ).</t>
  </si>
  <si>
    <t>Penggunaan versi terdahulu akan mengakibatkan template tidak dapat digunakan.</t>
  </si>
  <si>
    <t>Pilihan Sijil Komisyen di item 1.3, paparan adalah seperti berikut:-</t>
  </si>
  <si>
    <t>A</t>
  </si>
  <si>
    <t>AA</t>
  </si>
  <si>
    <t>sila pilih PTJ</t>
  </si>
  <si>
    <t xml:space="preserve">SIJIL PENERIMAAN BARANG / PERKHIDMATAN &amp; </t>
  </si>
  <si>
    <t>SIJIL PENERIMAAN BARANG / PERKHIDMATAN &amp;</t>
  </si>
  <si>
    <t>SIJIL PENERIMAAN BARANG/PERKHIDMATAN</t>
  </si>
  <si>
    <t>USM IPPT</t>
  </si>
  <si>
    <t>sila pilih Jenis Sijil</t>
  </si>
  <si>
    <t>DITERIMA PENUH.</t>
  </si>
  <si>
    <t>sila pilih Kampus</t>
  </si>
  <si>
    <t>sila pilih Status Penerimaan</t>
  </si>
  <si>
    <t>Branch_ID</t>
  </si>
  <si>
    <t>KEY</t>
  </si>
  <si>
    <t>Branch_ID_2</t>
  </si>
  <si>
    <t>189</t>
  </si>
  <si>
    <t>PUSAT PERUBATAN UNIVERSITI SAINS MALAYSIA BERTAM</t>
  </si>
  <si>
    <t>191</t>
  </si>
  <si>
    <t>UNIT PENGEMBANGAN AKADEMIK DAN PROFESIONAL</t>
  </si>
  <si>
    <t>190</t>
  </si>
  <si>
    <t>PUSAT USAHASAMA KECEMERLANGAN REKABENTUK MIKROELEKTRONIK</t>
  </si>
  <si>
    <t>188</t>
  </si>
  <si>
    <t>alamat</t>
  </si>
  <si>
    <t>UNIVERSITI SAINS MALAYSIA
16150 KOTA BHARU
KELANTAN</t>
  </si>
  <si>
    <t>JABATAN BENDAHARI-HU</t>
  </si>
  <si>
    <t>JABATAN PEMBANGUNAN-HU</t>
  </si>
  <si>
    <t>PUSAT PENGETAHUAN KOMUNIKASI &amp; TEKNOLOGI-HU</t>
  </si>
  <si>
    <t>UNIVERSITI SAINS MALAYSIA
13200 KEPALA BATAS
PULAU PINANG</t>
  </si>
  <si>
    <t>UNIVERSITI SAINS MALAYSIA
11800 USM PULAU PINANG</t>
  </si>
  <si>
    <t>BAHAGIAN HAL EHWAL PEMBANGUNAN PELAJAR &amp; ALUMNI-KI</t>
  </si>
  <si>
    <t>BAHAGIAN PENYELIDIKAN &amp; INOVASI-KI</t>
  </si>
  <si>
    <t>INSTITUT PENYELIDIKAN PERUBATAN MOLEKUL KI</t>
  </si>
  <si>
    <t>JABATAN BENDAHARI-KI</t>
  </si>
  <si>
    <t>JABATAN KESELAMATAN-KI</t>
  </si>
  <si>
    <t>JABATAN PEMBANGUNAN &amp; PENGURUSAN ASET-KI</t>
  </si>
  <si>
    <t>JABATAN PENDAFTAR-KI</t>
  </si>
  <si>
    <t>219</t>
  </si>
  <si>
    <t>KANITA</t>
  </si>
  <si>
    <t>216</t>
  </si>
  <si>
    <t>PEJABAT PENGURUSAN MAKMAL BERPUSAT</t>
  </si>
  <si>
    <t>PENTADBIRAN PUSAT DESASISWA-KI</t>
  </si>
  <si>
    <t>PENTADBIRAN PUSAT UNIVERSITI SAINS MALAYSIA-KI</t>
  </si>
  <si>
    <t>PUSAT ISLAM-KI</t>
  </si>
  <si>
    <t>PUSAT PENGETAHUAN KOMUNIKASI &amp; TEKNOLOGI-KI</t>
  </si>
  <si>
    <t>PUSAT PENYELIDIKAN &amp; PERKHIDMATAN HAIWAN-KI</t>
  </si>
  <si>
    <t>PUSAT SEJAHTERA-PERUBATAN</t>
  </si>
  <si>
    <t>PUSAT SUKAN &amp; REKREASI-KI</t>
  </si>
  <si>
    <t>UNIT PERUMAHAN &amp; PENGINAPAN UNIVERSITI-KI</t>
  </si>
  <si>
    <t>BAHAGIAN HAL EHWAL PEMBANGUNAN PELAJAR &amp; ALUMNI-KJ</t>
  </si>
  <si>
    <t>UNIVERSITI SAINS MALAYSIA
14300 NIBONG TEBAL
PULAU PINANG</t>
  </si>
  <si>
    <t>JABATAN BENDAHARI-KJ</t>
  </si>
  <si>
    <t>JABATAN KESELAMATAN-KJ</t>
  </si>
  <si>
    <t>JABATAN PEMBANGUNAN &amp; PENGURUSAN ASET-KJ</t>
  </si>
  <si>
    <t>JABATAN PENDAFTAR-KJ</t>
  </si>
  <si>
    <t>PEJABAT PENGARAH KAMPUS KEJURUTERAAN</t>
  </si>
  <si>
    <t>PENTADBIRAN PUSAT DESASISWA-KJ</t>
  </si>
  <si>
    <t>PENTADBIRAN PUSAT UNIVERSITI SAINS MALAYSIA-KJ</t>
  </si>
  <si>
    <t>PUSAT ISLAM-KJ</t>
  </si>
  <si>
    <t>218</t>
  </si>
  <si>
    <t>PUSAT PENGAJIAN BAHASA, LITERASI &amp; TERJEMAHAN-KJ</t>
  </si>
  <si>
    <t>PUSAT PENGETAHUAN KOMUNIKASI &amp; TEKNOLOGI-KJ</t>
  </si>
  <si>
    <t>PUSAT RANCANGAN KO-KURIKULUM-KJ</t>
  </si>
  <si>
    <t>PUSAT SUKAN &amp; REKREASI-KJ</t>
  </si>
  <si>
    <t>128</t>
  </si>
  <si>
    <t>PUSAT SWA AKREDITASI</t>
  </si>
  <si>
    <t>UNIT KESELAMATAN &amp; KESIHATAN PEKERJAAN-KJ</t>
  </si>
  <si>
    <t>UNIT PERUMAHAN &amp; PENGINAPAN UNIVERSITI-KJ</t>
  </si>
  <si>
    <t>BAHAGIAN HAL EHWAL PEMBANGUNAN PELAJAR &amp; ALUMNI-KK</t>
  </si>
  <si>
    <t>BAHAGIAN PENYELIDIKAN &amp; INOVASI-KK</t>
  </si>
  <si>
    <t>INSTITUT PENYELIDIKAN PERUBATAN MOLEKUL KK</t>
  </si>
  <si>
    <t>JABATAN BENDAHARI-KK</t>
  </si>
  <si>
    <t>JABATAN KESELAMATAN-KK</t>
  </si>
  <si>
    <t>JABATAN PEMBANGUNAN &amp; PENGURUSAN ASET-KK</t>
  </si>
  <si>
    <t>JABATAN PENDAFTAR-KK</t>
  </si>
  <si>
    <t>PEJABAT PENGARAH KAMPUS KESIHATAN</t>
  </si>
  <si>
    <t>PENTADBIRAN PUSAT DESASISWA-KK</t>
  </si>
  <si>
    <t>PENTADBIRAN PUSAT UNIVERSITI SAINS MALAYSIA-KK</t>
  </si>
  <si>
    <t>PUSAT ISLAM-KK</t>
  </si>
  <si>
    <t>217</t>
  </si>
  <si>
    <t>PUSAT PENGAJIAN BAHASA, LITERASI &amp; TERJEMAHAN-KK</t>
  </si>
  <si>
    <t>PUSAT PENGETAHUAN KOMUNIKASI &amp; TEKNOLOGI-KK</t>
  </si>
  <si>
    <t>PUSAT PENYELIDIKAN &amp; PERKHIDMATAN HAIWAN-KK</t>
  </si>
  <si>
    <t>PUSAT RANCANGAN KO-KURIKULUM-KK</t>
  </si>
  <si>
    <t>PUSAT SUKAN &amp; REKREASI-KK</t>
  </si>
  <si>
    <t>PUSAT TRANSFORMASI INSAN-KK</t>
  </si>
  <si>
    <t>UNIT PERUMAHAN &amp; PENGINAPAN UNIVERSITI-KK</t>
  </si>
  <si>
    <t>220</t>
  </si>
  <si>
    <t>PEJABAT PENGURUSAN PROJEK</t>
  </si>
  <si>
    <t>221</t>
  </si>
  <si>
    <t>PEJABAT ZAKAT, WAKAF DAN INFAQ (ZAWAIN)</t>
  </si>
  <si>
    <t>VERSI : 07</t>
  </si>
  <si>
    <t>PEJABAT ANTARABANGSA USM</t>
  </si>
  <si>
    <t>PEJABAT ANTARABANGSA USM - KJ</t>
  </si>
  <si>
    <t>PEJABAT ANTARABANGSA USM - 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</si>
</sst>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 yyyy"/>
    <numFmt numFmtId="165" formatCode="dd\/mm\/yyyy"/>
  </numFmts>
  <fonts count="27" x14ac:knownFonts="1">
    <font>
      <sz val="11"/>
      <color theme="1"/>
      <name val="Calibri"/>
      <family val="2"/>
      <scheme val="minor"/>
    </font>
    <font>
      <sz val="10"/>
      <color theme="1"/>
      <name val="Arial"/>
      <family val="2"/>
    </font>
    <font>
      <sz val="11"/>
      <color theme="1"/>
      <name val="Arial"/>
      <family val="2"/>
    </font>
    <font>
      <b/>
      <sz val="16"/>
      <color theme="1"/>
      <name val="Arial"/>
      <family val="2"/>
    </font>
    <font>
      <u/>
      <sz val="11"/>
      <color theme="1"/>
      <name val="Arial"/>
      <family val="2"/>
    </font>
    <font>
      <sz val="11"/>
      <color theme="0"/>
      <name val="Arial"/>
      <family val="2"/>
    </font>
    <font>
      <b/>
      <sz val="11"/>
      <color rgb="FFFFFFFF"/>
      <name val="Calibri"/>
      <family val="2"/>
    </font>
    <font>
      <sz val="9"/>
      <name val="Tahoma"/>
      <family val="2"/>
    </font>
    <font>
      <b/>
      <sz val="11"/>
      <color rgb="FF000000"/>
      <name val="Calibri"/>
      <family val="2"/>
    </font>
    <font>
      <b/>
      <sz val="10"/>
      <color theme="1"/>
      <name val="Arial"/>
      <family val="2"/>
    </font>
    <font>
      <sz val="10"/>
      <color theme="1"/>
      <name val="Arial"/>
      <family val="2"/>
    </font>
    <font>
      <sz val="9"/>
      <color theme="1"/>
      <name val="Arial"/>
      <family val="2"/>
    </font>
    <font>
      <u/>
      <sz val="9"/>
      <color theme="1"/>
      <name val="Arial"/>
      <family val="2"/>
    </font>
    <font>
      <i/>
      <sz val="11"/>
      <color theme="1"/>
      <name val="Arial"/>
      <family val="2"/>
    </font>
    <font>
      <sz val="11"/>
      <color rgb="FF7030A0"/>
      <name val="Arial"/>
      <family val="2"/>
    </font>
    <font>
      <sz val="11"/>
      <color theme="7" tint="-0.249977111117893"/>
      <name val="Arial"/>
      <family val="2"/>
    </font>
    <font>
      <sz val="11"/>
      <name val="Arial"/>
      <family val="2"/>
    </font>
    <font>
      <b/>
      <sz val="12"/>
      <color theme="1"/>
      <name val="Arial"/>
      <family val="2"/>
    </font>
    <font>
      <i/>
      <sz val="9"/>
      <color theme="1"/>
      <name val="Arial"/>
      <family val="2"/>
    </font>
    <font>
      <sz val="10"/>
      <name val="Arial"/>
      <family val="2"/>
    </font>
    <font>
      <b/>
      <sz val="11"/>
      <color rgb="FF7030A0"/>
      <name val="Arial"/>
      <family val="2"/>
    </font>
    <font>
      <b/>
      <sz val="11"/>
      <color theme="1"/>
      <name val="Arial"/>
      <family val="2"/>
    </font>
    <font>
      <b/>
      <sz val="11"/>
      <name val="Arial"/>
      <family val="2"/>
    </font>
    <font>
      <sz val="9"/>
      <name val="Arial"/>
      <family val="2"/>
    </font>
    <font>
      <b/>
      <sz val="11"/>
      <color theme="5" tint="-0.249977111117893"/>
      <name val="Arial"/>
      <family val="2"/>
    </font>
    <font>
      <sz val="8"/>
      <color theme="1"/>
      <name val="Arial"/>
      <family val="2"/>
    </font>
    <font>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000080"/>
        <bgColor rgb="FF000000"/>
      </patternFill>
    </fill>
    <fill>
      <patternFill patternType="solid">
        <fgColor rgb="FFFFFFFF"/>
        <bgColor rgb="FF000000"/>
      </patternFill>
    </fill>
    <fill>
      <patternFill patternType="solid">
        <fgColor theme="8" tint="0.7999816888943144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79998168889431442"/>
        <bgColor theme="4" tint="0.79998168889431442"/>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bottom style="thin">
        <color indexed="64"/>
      </bottom>
      <diagonal/>
    </border>
    <border>
      <left/>
      <right/>
      <top style="thin">
        <color auto="1"/>
      </top>
      <bottom/>
      <diagonal/>
    </border>
    <border>
      <left/>
      <right/>
      <top style="thin">
        <color theme="4" tint="0.39997558519241921"/>
      </top>
      <bottom style="thin">
        <color theme="4" tint="0.39997558519241921"/>
      </bottom>
      <diagonal/>
    </border>
  </borders>
  <cellStyleXfs count="5">
    <xf numFmtId="0" fontId="0" fillId="0" borderId="0"/>
    <xf numFmtId="0" fontId="6" fillId="5" borderId="1" applyAlignment="0"/>
    <xf numFmtId="0" fontId="7" fillId="0" borderId="0" applyAlignment="0"/>
    <xf numFmtId="0" fontId="8" fillId="6" borderId="2" applyAlignment="0"/>
    <xf numFmtId="165" fontId="8" fillId="6" borderId="2"/>
  </cellStyleXfs>
  <cellXfs count="83">
    <xf numFmtId="0" fontId="0" fillId="0" borderId="0" xfId="0"/>
    <xf numFmtId="0" fontId="2" fillId="0" borderId="0" xfId="0" applyFont="1"/>
    <xf numFmtId="0" fontId="2" fillId="0" borderId="0" xfId="0" applyFont="1" applyProtection="1">
      <protection hidden="1"/>
    </xf>
    <xf numFmtId="164" fontId="2" fillId="0" borderId="0" xfId="0" applyNumberFormat="1" applyFont="1" applyAlignment="1" applyProtection="1">
      <alignment horizontal="left" vertical="center"/>
      <protection locked="0"/>
    </xf>
    <xf numFmtId="0" fontId="2"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0" fontId="2" fillId="0" borderId="3" xfId="0" applyFont="1" applyBorder="1"/>
    <xf numFmtId="0" fontId="17" fillId="0" borderId="3" xfId="0" applyFont="1" applyBorder="1"/>
    <xf numFmtId="0" fontId="2" fillId="0" borderId="0" xfId="0" applyFont="1" applyAlignment="1">
      <alignment horizontal="right"/>
    </xf>
    <xf numFmtId="0" fontId="2" fillId="0" borderId="0" xfId="0" applyFont="1" applyAlignment="1" applyProtection="1">
      <alignment vertical="center"/>
      <protection locked="0"/>
    </xf>
    <xf numFmtId="0" fontId="21" fillId="0" borderId="0" xfId="0" applyFont="1"/>
    <xf numFmtId="0" fontId="2" fillId="0" borderId="0" xfId="0" applyFont="1" applyAlignment="1">
      <alignment horizontal="right" vertical="top"/>
    </xf>
    <xf numFmtId="2" fontId="2" fillId="0" borderId="0" xfId="0" applyNumberFormat="1" applyFont="1"/>
    <xf numFmtId="0" fontId="14" fillId="0" borderId="0" xfId="0" applyFont="1"/>
    <xf numFmtId="0" fontId="2" fillId="0" borderId="0" xfId="0" applyFont="1" applyAlignment="1">
      <alignment vertical="top"/>
    </xf>
    <xf numFmtId="0" fontId="16" fillId="0" borderId="0" xfId="0" applyFont="1" applyAlignment="1">
      <alignment horizontal="left" vertical="top" wrapText="1"/>
    </xf>
    <xf numFmtId="0" fontId="22" fillId="0" borderId="0" xfId="0" applyFont="1"/>
    <xf numFmtId="0" fontId="17" fillId="0" borderId="0" xfId="0" applyFont="1" applyAlignment="1">
      <alignment horizontal="right"/>
    </xf>
    <xf numFmtId="0" fontId="17" fillId="0" borderId="0" xfId="0" applyFont="1"/>
    <xf numFmtId="0" fontId="1" fillId="0" borderId="0" xfId="0" applyFont="1"/>
    <xf numFmtId="0" fontId="1" fillId="0" borderId="3" xfId="0" applyFont="1" applyBorder="1"/>
    <xf numFmtId="0" fontId="1" fillId="0" borderId="0" xfId="0" applyFont="1" applyAlignment="1">
      <alignment horizontal="right"/>
    </xf>
    <xf numFmtId="0" fontId="17" fillId="0" borderId="3" xfId="0" applyFont="1" applyBorder="1" applyAlignment="1">
      <alignment horizontal="right"/>
    </xf>
    <xf numFmtId="164" fontId="23" fillId="7" borderId="0" xfId="0" applyNumberFormat="1" applyFont="1" applyFill="1" applyAlignment="1" applyProtection="1">
      <alignment horizontal="center" vertical="center"/>
      <protection locked="0"/>
    </xf>
    <xf numFmtId="0" fontId="2" fillId="0" borderId="0" xfId="0" applyFont="1" applyAlignment="1">
      <alignment vertical="center"/>
    </xf>
    <xf numFmtId="0" fontId="9" fillId="0" borderId="0" xfId="0" applyFont="1" applyAlignment="1">
      <alignment vertical="center"/>
    </xf>
    <xf numFmtId="0" fontId="11" fillId="0" borderId="0" xfId="0" applyFont="1" applyAlignment="1">
      <alignment horizontal="right" vertical="center"/>
    </xf>
    <xf numFmtId="0" fontId="21" fillId="0" borderId="0" xfId="0" applyFont="1" applyAlignment="1">
      <alignment horizontal="right"/>
    </xf>
    <xf numFmtId="0" fontId="2" fillId="0" borderId="3" xfId="0" applyFont="1" applyBorder="1" applyAlignment="1">
      <alignment vertical="center"/>
    </xf>
    <xf numFmtId="0" fontId="9" fillId="0" borderId="3" xfId="0" applyFont="1" applyBorder="1" applyAlignment="1">
      <alignment vertical="center"/>
    </xf>
    <xf numFmtId="0" fontId="21" fillId="0" borderId="3" xfId="0" applyFont="1" applyBorder="1" applyAlignment="1">
      <alignment horizontal="right" vertical="center"/>
    </xf>
    <xf numFmtId="0" fontId="5" fillId="0" borderId="0" xfId="0" applyFont="1" applyAlignment="1">
      <alignment vertical="center"/>
    </xf>
    <xf numFmtId="164" fontId="12" fillId="0" borderId="0" xfId="0" applyNumberFormat="1" applyFont="1" applyAlignment="1">
      <alignment horizontal="center" vertical="center"/>
    </xf>
    <xf numFmtId="0" fontId="21" fillId="0" borderId="0" xfId="0" applyFont="1" applyAlignment="1">
      <alignment vertical="center"/>
    </xf>
    <xf numFmtId="0" fontId="2" fillId="0" borderId="0" xfId="0" applyFont="1" applyAlignment="1">
      <alignment horizontal="center" vertical="center"/>
    </xf>
    <xf numFmtId="0" fontId="26" fillId="8" borderId="0" xfId="0" applyFont="1" applyFill="1"/>
    <xf numFmtId="0" fontId="25" fillId="8" borderId="0" xfId="0" applyFont="1" applyFill="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xf numFmtId="0" fontId="11" fillId="8" borderId="0" xfId="0" applyFont="1" applyFill="1" applyAlignment="1">
      <alignment vertical="center"/>
    </xf>
    <xf numFmtId="0" fontId="2" fillId="0" borderId="0" xfId="0" applyFont="1" applyAlignment="1">
      <alignment horizontal="left" vertical="center"/>
    </xf>
    <xf numFmtId="0" fontId="5" fillId="2" borderId="0" xfId="0" applyFont="1" applyFill="1" applyAlignment="1">
      <alignment horizontal="center" vertical="center"/>
    </xf>
    <xf numFmtId="0" fontId="23" fillId="0" borderId="0" xfId="0" applyFont="1" applyAlignment="1">
      <alignment vertical="center"/>
    </xf>
    <xf numFmtId="164" fontId="2" fillId="0" borderId="0" xfId="0" applyNumberFormat="1" applyFont="1" applyAlignment="1">
      <alignment vertical="center"/>
    </xf>
    <xf numFmtId="14" fontId="25" fillId="0" borderId="0" xfId="0" applyNumberFormat="1" applyFont="1" applyAlignment="1">
      <alignment vertical="center"/>
    </xf>
    <xf numFmtId="0" fontId="4" fillId="0" borderId="0" xfId="0" applyFont="1" applyAlignment="1">
      <alignment horizontal="center" vertical="center"/>
    </xf>
    <xf numFmtId="0" fontId="2" fillId="9" borderId="0" xfId="0" applyFont="1" applyFill="1" applyAlignment="1">
      <alignment vertical="center"/>
    </xf>
    <xf numFmtId="164" fontId="2" fillId="0" borderId="0" xfId="0" applyNumberFormat="1" applyFont="1" applyAlignment="1">
      <alignment horizontal="center" vertical="center"/>
    </xf>
    <xf numFmtId="0" fontId="2" fillId="0" borderId="0" xfId="0" applyFont="1" applyAlignment="1" applyProtection="1">
      <alignment horizontal="center" vertical="center" wrapText="1"/>
      <protection locked="0"/>
    </xf>
    <xf numFmtId="0" fontId="11" fillId="0" borderId="0" xfId="0" applyFont="1" applyAlignment="1">
      <alignment horizontal="center" vertical="center"/>
    </xf>
    <xf numFmtId="0" fontId="11" fillId="0" borderId="0" xfId="0" applyFont="1" applyAlignment="1">
      <alignment vertical="center"/>
    </xf>
    <xf numFmtId="0" fontId="18" fillId="0" borderId="0" xfId="0" applyFont="1" applyAlignment="1">
      <alignment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10" borderId="5" xfId="0" applyFill="1" applyBorder="1" applyAlignment="1">
      <alignment vertical="center"/>
    </xf>
    <xf numFmtId="0" fontId="0" fillId="0" borderId="5" xfId="0" applyBorder="1" applyAlignment="1">
      <alignment vertical="center"/>
    </xf>
    <xf numFmtId="0" fontId="2" fillId="0" borderId="0" xfId="0" applyFont="1" applyAlignment="1">
      <alignment horizontal="left" vertical="top" wrapText="1"/>
    </xf>
    <xf numFmtId="0" fontId="16" fillId="0" borderId="0" xfId="0" applyFont="1" applyAlignment="1">
      <alignment horizontal="left" vertical="top" wrapText="1"/>
    </xf>
    <xf numFmtId="0" fontId="21" fillId="0" borderId="0" xfId="0" applyFont="1" applyAlignment="1">
      <alignment horizontal="center"/>
    </xf>
    <xf numFmtId="0" fontId="2" fillId="0" borderId="0" xfId="0" applyFont="1" applyAlignment="1">
      <alignment horizontal="left" wrapText="1"/>
    </xf>
    <xf numFmtId="0" fontId="9" fillId="0" borderId="0" xfId="0" applyFont="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 fillId="0" borderId="0" xfId="0" applyFont="1" applyAlignment="1">
      <alignment horizontal="center" vertical="center"/>
    </xf>
    <xf numFmtId="164" fontId="12" fillId="0" borderId="0" xfId="0" applyNumberFormat="1" applyFont="1" applyAlignment="1">
      <alignment horizontal="center" vertical="center"/>
    </xf>
    <xf numFmtId="0" fontId="21" fillId="0" borderId="0" xfId="0" applyFont="1" applyAlignment="1">
      <alignment horizontal="left" vertical="center"/>
    </xf>
    <xf numFmtId="0" fontId="2" fillId="4" borderId="0" xfId="0" applyFont="1" applyFill="1" applyAlignment="1" applyProtection="1">
      <alignment horizontal="center" vertical="center" wrapText="1"/>
      <protection locked="0"/>
    </xf>
    <xf numFmtId="0" fontId="3" fillId="3" borderId="0" xfId="0" applyFont="1" applyFill="1" applyAlignment="1" applyProtection="1">
      <alignment horizontal="center" vertical="center"/>
      <protection locked="0"/>
    </xf>
    <xf numFmtId="0" fontId="21" fillId="0" borderId="0" xfId="0" applyFont="1" applyAlignment="1">
      <alignment horizontal="center" vertical="center"/>
    </xf>
    <xf numFmtId="49" fontId="2" fillId="0" borderId="0" xfId="0" applyNumberFormat="1" applyFont="1" applyAlignment="1" applyProtection="1">
      <alignment horizontal="center"/>
      <protection locked="0"/>
    </xf>
    <xf numFmtId="49" fontId="2" fillId="0" borderId="0" xfId="0" applyNumberFormat="1" applyFont="1" applyAlignment="1" applyProtection="1">
      <alignment horizontal="center" vertical="center"/>
      <protection locked="0"/>
    </xf>
    <xf numFmtId="164" fontId="2" fillId="0" borderId="0" xfId="0" applyNumberFormat="1" applyFont="1" applyAlignment="1" applyProtection="1">
      <alignment horizontal="left" vertical="center"/>
      <protection locked="0"/>
    </xf>
    <xf numFmtId="164" fontId="19" fillId="7" borderId="0" xfId="0" applyNumberFormat="1" applyFont="1" applyFill="1" applyAlignment="1" applyProtection="1">
      <alignment horizontal="center" vertical="center"/>
      <protection locked="0" hidden="1"/>
    </xf>
    <xf numFmtId="0" fontId="2" fillId="0" borderId="0" xfId="0" applyFont="1" applyAlignment="1">
      <alignment horizontal="left" vertical="center"/>
    </xf>
    <xf numFmtId="164" fontId="2" fillId="0" borderId="0" xfId="0" applyNumberFormat="1" applyFont="1" applyAlignment="1" applyProtection="1">
      <alignment horizontal="center" vertical="center"/>
      <protection locked="0"/>
    </xf>
    <xf numFmtId="49" fontId="23" fillId="7" borderId="0" xfId="0" applyNumberFormat="1" applyFont="1" applyFill="1" applyAlignment="1" applyProtection="1">
      <alignment horizontal="center" vertical="center"/>
      <protection locked="0"/>
    </xf>
    <xf numFmtId="49" fontId="19" fillId="7" borderId="3" xfId="0" applyNumberFormat="1" applyFont="1" applyFill="1" applyBorder="1" applyAlignment="1" applyProtection="1">
      <alignment horizontal="center" vertical="center"/>
      <protection locked="0"/>
    </xf>
    <xf numFmtId="0" fontId="19" fillId="7" borderId="0" xfId="0" applyFont="1" applyFill="1" applyAlignment="1" applyProtection="1">
      <alignment horizontal="center" vertical="center"/>
      <protection locked="0"/>
    </xf>
    <xf numFmtId="0" fontId="2" fillId="4" borderId="0" xfId="0" applyFont="1" applyFill="1" applyAlignment="1" applyProtection="1">
      <alignment horizontal="center" vertical="center"/>
      <protection locked="0"/>
    </xf>
    <xf numFmtId="164" fontId="2" fillId="0" borderId="0" xfId="0" applyNumberFormat="1" applyFont="1" applyAlignment="1" applyProtection="1">
      <alignment horizontal="left" vertical="center"/>
      <protection locked="0" hidden="1"/>
    </xf>
    <xf numFmtId="0" fontId="19" fillId="7" borderId="0" xfId="0" applyFont="1" applyFill="1" applyAlignment="1" applyProtection="1">
      <alignment horizontal="center" vertical="center"/>
      <protection hidden="1"/>
    </xf>
  </cellXfs>
  <cellStyles count="5">
    <cellStyle name="Normal" xfId="0" builtinId="0"/>
    <cellStyle name="Normal 2" xfId="2" xr:uid="{00000000-0005-0000-0000-000001000000}"/>
    <cellStyle name="Style 1" xfId="3" xr:uid="{00000000-0005-0000-0000-000002000000}"/>
    <cellStyle name="Style 2 2" xfId="1" xr:uid="{00000000-0005-0000-0000-000003000000}"/>
    <cellStyle name="Style 3" xfId="4" xr:uid="{00000000-0005-0000-0000-000004000000}"/>
  </cellStyles>
  <dxfs count="11">
    <dxf>
      <border>
        <bottom style="thin">
          <color auto="1"/>
        </bottom>
        <vertical/>
        <horizontal/>
      </border>
    </dxf>
    <dxf>
      <border>
        <bottom style="thin">
          <color auto="1"/>
        </bottom>
        <vertical/>
        <horizontal/>
      </border>
    </dxf>
    <dxf>
      <border>
        <bottom style="thin">
          <color auto="1"/>
        </bottom>
        <vertical/>
        <horizontal/>
      </border>
    </dxf>
    <dxf>
      <numFmt numFmtId="0" formatCode="General"/>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53340</xdr:rowOff>
    </xdr:from>
    <xdr:to>
      <xdr:col>6</xdr:col>
      <xdr:colOff>365760</xdr:colOff>
      <xdr:row>4</xdr:row>
      <xdr:rowOff>73371</xdr:rowOff>
    </xdr:to>
    <xdr:pic>
      <xdr:nvPicPr>
        <xdr:cNvPr id="6" name="Picture 5">
          <a:extLst>
            <a:ext uri="{FF2B5EF4-FFF2-40B4-BE49-F238E27FC236}">
              <a16:creationId xmlns:a16="http://schemas.microsoft.com/office/drawing/2014/main" id="{8A27B5F3-8FBC-30EA-D512-3A04DEEE62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80" y="228600"/>
          <a:ext cx="2354580" cy="5686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259080</xdr:colOff>
      <xdr:row>0</xdr:row>
      <xdr:rowOff>51675</xdr:rowOff>
    </xdr:from>
    <xdr:to>
      <xdr:col>6</xdr:col>
      <xdr:colOff>152400</xdr:colOff>
      <xdr:row>5</xdr:row>
      <xdr:rowOff>4792</xdr:rowOff>
    </xdr:to>
    <xdr:pic>
      <xdr:nvPicPr>
        <xdr:cNvPr id="4" name="Picture 3">
          <a:extLst>
            <a:ext uri="{FF2B5EF4-FFF2-40B4-BE49-F238E27FC236}">
              <a16:creationId xmlns:a16="http://schemas.microsoft.com/office/drawing/2014/main" id="{A431DB65-A560-4ADB-A85A-744BC8B4F5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080" y="51675"/>
          <a:ext cx="3217545" cy="7627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0127B7-0FAC-45AC-A124-2240479B4DBB}" name="Table3" displayName="Table3" ref="A1:F150" totalsRowShown="0" headerRowDxfId="10" dataDxfId="9">
  <autoFilter ref="A1:F150" xr:uid="{6F0127B7-0FAC-45AC-A124-2240479B4DBB}"/>
  <sortState xmlns:xlrd2="http://schemas.microsoft.com/office/spreadsheetml/2017/richdata2" ref="A2:F150">
    <sortCondition ref="B2:B150"/>
    <sortCondition ref="C2:C150"/>
  </sortState>
  <tableColumns count="6">
    <tableColumn id="1" xr3:uid="{35FFEA8F-0CBB-4F1A-8CFC-BCBF35E716DA}" name="Branch_ID" dataDxfId="8"/>
    <tableColumn id="2" xr3:uid="{EF0CDAD7-8273-4226-B512-3F8CBA0A2E18}" name="Company" dataDxfId="7"/>
    <tableColumn id="3" xr3:uid="{299EDA49-4486-4EB9-8292-AE8EB014A41A}" name="Branch" dataDxfId="6"/>
    <tableColumn id="4" xr3:uid="{0034AE01-B5FE-4184-A2F4-A098D27456FB}" name="KEY" dataDxfId="5">
      <calculatedColumnFormula>Table3[[#This Row],[Company]]&amp;"."&amp;Table3[[#This Row],[Branch]]</calculatedColumnFormula>
    </tableColumn>
    <tableColumn id="6" xr3:uid="{755A022C-8184-4595-B301-2FEF0452A383}" name="alamat" dataDxfId="4"/>
    <tableColumn id="5" xr3:uid="{C6ED60E6-E076-4ABC-91F5-F29F523F9903}" name="Branch_ID_2" dataDxfId="3">
      <calculatedColumnFormula>Table3[[#This Row],[Branch_ID]]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B2:S65"/>
  <sheetViews>
    <sheetView showGridLines="0" tabSelected="1" zoomScaleNormal="100" workbookViewId="0">
      <selection activeCell="B6" sqref="B6"/>
    </sheetView>
  </sheetViews>
  <sheetFormatPr defaultColWidth="8.7109375" defaultRowHeight="14.25" x14ac:dyDescent="0.2"/>
  <cols>
    <col min="1" max="1" width="3.140625" style="1" customWidth="1"/>
    <col min="2" max="2" width="8.7109375" style="1"/>
    <col min="3" max="3" width="5.5703125" style="1" customWidth="1"/>
    <col min="4" max="5" width="3.140625" style="1" customWidth="1"/>
    <col min="6" max="16384" width="8.7109375" style="1"/>
  </cols>
  <sheetData>
    <row r="2" spans="2:19" x14ac:dyDescent="0.2">
      <c r="Q2" s="8" t="s">
        <v>349</v>
      </c>
    </row>
    <row r="3" spans="2:19" x14ac:dyDescent="0.2">
      <c r="E3" s="19"/>
      <c r="F3" s="19"/>
      <c r="G3" s="19"/>
      <c r="H3" s="19"/>
      <c r="I3" s="19"/>
      <c r="J3" s="19"/>
      <c r="K3" s="19"/>
      <c r="L3" s="19"/>
      <c r="M3" s="19"/>
      <c r="N3" s="19"/>
      <c r="O3" s="19"/>
      <c r="P3" s="19"/>
      <c r="Q3" s="21" t="s">
        <v>480</v>
      </c>
      <c r="R3" s="21"/>
      <c r="S3" s="21"/>
    </row>
    <row r="4" spans="2:19" ht="15.75" x14ac:dyDescent="0.25">
      <c r="E4" s="18"/>
      <c r="F4" s="18"/>
      <c r="G4" s="18"/>
      <c r="H4" s="18"/>
      <c r="I4" s="18"/>
      <c r="J4" s="18"/>
      <c r="K4" s="18"/>
      <c r="L4" s="18"/>
      <c r="M4" s="18"/>
      <c r="N4" s="18"/>
      <c r="O4" s="18"/>
      <c r="P4" s="18"/>
      <c r="Q4" s="17" t="s">
        <v>394</v>
      </c>
    </row>
    <row r="5" spans="2:19" ht="15.75" x14ac:dyDescent="0.25">
      <c r="B5" s="6"/>
      <c r="C5" s="6"/>
      <c r="D5" s="6"/>
      <c r="E5" s="7"/>
      <c r="F5" s="6"/>
      <c r="G5" s="6"/>
      <c r="H5" s="6"/>
      <c r="I5" s="6"/>
      <c r="J5" s="6"/>
      <c r="K5" s="6"/>
      <c r="L5" s="6"/>
      <c r="M5" s="6"/>
      <c r="N5" s="6"/>
      <c r="O5" s="20"/>
      <c r="P5" s="20"/>
      <c r="Q5" s="22" t="s">
        <v>348</v>
      </c>
    </row>
    <row r="7" spans="2:19" ht="15" x14ac:dyDescent="0.25">
      <c r="B7" s="60" t="s">
        <v>354</v>
      </c>
      <c r="C7" s="60"/>
      <c r="D7" s="60"/>
      <c r="E7" s="60"/>
      <c r="F7" s="60"/>
      <c r="G7" s="60"/>
      <c r="H7" s="60"/>
      <c r="I7" s="60"/>
      <c r="J7" s="60"/>
      <c r="K7" s="60"/>
      <c r="L7" s="60"/>
      <c r="M7" s="60"/>
      <c r="N7" s="60"/>
      <c r="O7" s="60"/>
      <c r="P7" s="60"/>
      <c r="Q7" s="60"/>
    </row>
    <row r="9" spans="2:19" ht="15" x14ac:dyDescent="0.25">
      <c r="B9" s="16" t="s">
        <v>367</v>
      </c>
    </row>
    <row r="11" spans="2:19" ht="31.15" customHeight="1" x14ac:dyDescent="0.2">
      <c r="B11" s="14">
        <v>1.1000000000000001</v>
      </c>
      <c r="C11" s="59" t="s">
        <v>369</v>
      </c>
      <c r="D11" s="59"/>
      <c r="E11" s="59"/>
      <c r="F11" s="59"/>
      <c r="G11" s="59"/>
      <c r="H11" s="59"/>
      <c r="I11" s="59"/>
      <c r="J11" s="59"/>
      <c r="K11" s="59"/>
      <c r="L11" s="59"/>
      <c r="M11" s="59"/>
      <c r="N11" s="59"/>
      <c r="O11" s="59"/>
      <c r="P11" s="59"/>
      <c r="Q11" s="59"/>
    </row>
    <row r="12" spans="2:19" ht="4.9000000000000004" customHeight="1" x14ac:dyDescent="0.2">
      <c r="B12" s="14"/>
      <c r="C12" s="15"/>
      <c r="D12" s="15"/>
      <c r="E12" s="15"/>
      <c r="F12" s="15"/>
      <c r="G12" s="15"/>
      <c r="H12" s="15"/>
      <c r="I12" s="15"/>
      <c r="J12" s="15"/>
      <c r="K12" s="15"/>
      <c r="L12" s="15"/>
      <c r="M12" s="15"/>
      <c r="N12" s="15"/>
      <c r="O12" s="15"/>
      <c r="P12" s="15"/>
      <c r="Q12" s="15"/>
    </row>
    <row r="13" spans="2:19" x14ac:dyDescent="0.2">
      <c r="B13" s="1">
        <v>1.2</v>
      </c>
      <c r="C13" s="1" t="s">
        <v>368</v>
      </c>
    </row>
    <row r="14" spans="2:19" ht="4.9000000000000004" customHeight="1" x14ac:dyDescent="0.2"/>
    <row r="15" spans="2:19" x14ac:dyDescent="0.2">
      <c r="B15" s="1">
        <v>1.3</v>
      </c>
      <c r="C15" s="1" t="s">
        <v>344</v>
      </c>
    </row>
    <row r="17" spans="2:4" ht="15" x14ac:dyDescent="0.25">
      <c r="B17" s="10" t="s">
        <v>370</v>
      </c>
    </row>
    <row r="19" spans="2:4" ht="15" x14ac:dyDescent="0.25">
      <c r="B19" s="8">
        <v>2.1</v>
      </c>
      <c r="C19" s="1" t="s">
        <v>355</v>
      </c>
    </row>
    <row r="20" spans="2:4" ht="4.9000000000000004" customHeight="1" x14ac:dyDescent="0.2">
      <c r="B20" s="8"/>
    </row>
    <row r="21" spans="2:4" ht="15" x14ac:dyDescent="0.25">
      <c r="B21" s="8">
        <v>2.2000000000000002</v>
      </c>
      <c r="C21" s="1" t="s">
        <v>356</v>
      </c>
    </row>
    <row r="22" spans="2:4" ht="4.9000000000000004" customHeight="1" x14ac:dyDescent="0.2">
      <c r="B22" s="8"/>
    </row>
    <row r="23" spans="2:4" ht="15" x14ac:dyDescent="0.25">
      <c r="B23" s="8">
        <v>2.2999999999999998</v>
      </c>
      <c r="C23" s="1" t="s">
        <v>376</v>
      </c>
    </row>
    <row r="24" spans="2:4" ht="15" x14ac:dyDescent="0.25">
      <c r="C24" s="8" t="s">
        <v>342</v>
      </c>
      <c r="D24" s="1" t="s">
        <v>359</v>
      </c>
    </row>
    <row r="25" spans="2:4" ht="15" x14ac:dyDescent="0.25">
      <c r="C25" s="8" t="s">
        <v>343</v>
      </c>
      <c r="D25" s="1" t="s">
        <v>360</v>
      </c>
    </row>
    <row r="26" spans="2:4" ht="4.9000000000000004" customHeight="1" x14ac:dyDescent="0.2">
      <c r="C26" s="8"/>
    </row>
    <row r="27" spans="2:4" ht="15" x14ac:dyDescent="0.25">
      <c r="B27" s="1">
        <v>2.4</v>
      </c>
      <c r="C27" s="1" t="s">
        <v>357</v>
      </c>
    </row>
    <row r="28" spans="2:4" ht="4.9000000000000004" customHeight="1" x14ac:dyDescent="0.2"/>
    <row r="29" spans="2:4" ht="15" x14ac:dyDescent="0.25">
      <c r="B29" s="1">
        <v>2.5</v>
      </c>
      <c r="C29" s="1" t="s">
        <v>358</v>
      </c>
    </row>
    <row r="30" spans="2:4" ht="4.9000000000000004" customHeight="1" x14ac:dyDescent="0.2"/>
    <row r="31" spans="2:4" ht="15" x14ac:dyDescent="0.25">
      <c r="B31" s="1">
        <v>2.6</v>
      </c>
      <c r="C31" s="1" t="s">
        <v>377</v>
      </c>
    </row>
    <row r="32" spans="2:4" ht="4.9000000000000004" customHeight="1" x14ac:dyDescent="0.2"/>
    <row r="33" spans="2:17" ht="15" x14ac:dyDescent="0.25">
      <c r="B33" s="1">
        <v>2.7</v>
      </c>
      <c r="C33" s="1" t="s">
        <v>378</v>
      </c>
    </row>
    <row r="34" spans="2:17" ht="4.9000000000000004" customHeight="1" x14ac:dyDescent="0.2"/>
    <row r="35" spans="2:17" ht="15" x14ac:dyDescent="0.25">
      <c r="B35" s="1">
        <v>2.8</v>
      </c>
      <c r="C35" s="1" t="s">
        <v>379</v>
      </c>
    </row>
    <row r="36" spans="2:17" ht="4.9000000000000004" customHeight="1" x14ac:dyDescent="0.2"/>
    <row r="37" spans="2:17" ht="15" x14ac:dyDescent="0.25">
      <c r="B37" s="1">
        <v>2.9</v>
      </c>
      <c r="C37" s="1" t="s">
        <v>363</v>
      </c>
    </row>
    <row r="38" spans="2:17" ht="15" x14ac:dyDescent="0.25">
      <c r="C38" s="8" t="s">
        <v>342</v>
      </c>
      <c r="D38" s="1" t="s">
        <v>384</v>
      </c>
    </row>
    <row r="39" spans="2:17" ht="31.15" customHeight="1" x14ac:dyDescent="0.25">
      <c r="C39" s="11" t="s">
        <v>343</v>
      </c>
      <c r="D39" s="61" t="s">
        <v>385</v>
      </c>
      <c r="E39" s="61"/>
      <c r="F39" s="61"/>
      <c r="G39" s="61"/>
      <c r="H39" s="61"/>
      <c r="I39" s="61"/>
      <c r="J39" s="61"/>
      <c r="K39" s="61"/>
      <c r="L39" s="61"/>
      <c r="M39" s="61"/>
      <c r="N39" s="61"/>
      <c r="O39" s="61"/>
      <c r="P39" s="61"/>
      <c r="Q39" s="61"/>
    </row>
    <row r="40" spans="2:17" ht="31.15" customHeight="1" x14ac:dyDescent="0.2">
      <c r="C40" s="11" t="s">
        <v>364</v>
      </c>
      <c r="D40" s="61" t="s">
        <v>386</v>
      </c>
      <c r="E40" s="61"/>
      <c r="F40" s="61"/>
      <c r="G40" s="61"/>
      <c r="H40" s="61"/>
      <c r="I40" s="61"/>
      <c r="J40" s="61"/>
      <c r="K40" s="61"/>
      <c r="L40" s="61"/>
      <c r="M40" s="61"/>
      <c r="N40" s="61"/>
      <c r="O40" s="61"/>
      <c r="P40" s="61"/>
      <c r="Q40" s="61"/>
    </row>
    <row r="41" spans="2:17" ht="4.9000000000000004" customHeight="1" x14ac:dyDescent="0.2"/>
    <row r="42" spans="2:17" x14ac:dyDescent="0.2">
      <c r="B42" s="12">
        <v>2.1</v>
      </c>
      <c r="C42" s="1" t="s">
        <v>366</v>
      </c>
    </row>
    <row r="43" spans="2:17" x14ac:dyDescent="0.2">
      <c r="C43" s="8" t="s">
        <v>342</v>
      </c>
      <c r="D43" s="1" t="s">
        <v>365</v>
      </c>
    </row>
    <row r="44" spans="2:17" x14ac:dyDescent="0.2">
      <c r="D44" s="13" t="s">
        <v>336</v>
      </c>
    </row>
    <row r="45" spans="2:17" x14ac:dyDescent="0.2">
      <c r="C45" s="8" t="s">
        <v>343</v>
      </c>
      <c r="D45" s="1" t="s">
        <v>390</v>
      </c>
    </row>
    <row r="46" spans="2:17" x14ac:dyDescent="0.2">
      <c r="D46" s="13" t="s">
        <v>336</v>
      </c>
      <c r="E46" s="13"/>
      <c r="F46" s="13"/>
      <c r="G46" s="13"/>
      <c r="H46" s="13"/>
      <c r="I46" s="13"/>
    </row>
    <row r="47" spans="2:17" x14ac:dyDescent="0.2">
      <c r="D47" s="13" t="s">
        <v>337</v>
      </c>
      <c r="E47" s="13"/>
      <c r="F47" s="13"/>
      <c r="G47" s="13"/>
      <c r="H47" s="13"/>
      <c r="I47" s="13"/>
    </row>
    <row r="48" spans="2:17" x14ac:dyDescent="0.2">
      <c r="D48" s="1" t="s">
        <v>387</v>
      </c>
    </row>
    <row r="49" spans="2:17" ht="4.9000000000000004" customHeight="1" x14ac:dyDescent="0.2"/>
    <row r="50" spans="2:17" x14ac:dyDescent="0.2">
      <c r="B50" s="1">
        <v>2.11</v>
      </c>
      <c r="C50" s="1" t="s">
        <v>338</v>
      </c>
    </row>
    <row r="51" spans="2:17" ht="31.9" customHeight="1" x14ac:dyDescent="0.2">
      <c r="C51" s="11" t="s">
        <v>342</v>
      </c>
      <c r="D51" s="58" t="s">
        <v>388</v>
      </c>
      <c r="E51" s="58"/>
      <c r="F51" s="58"/>
      <c r="G51" s="58"/>
      <c r="H51" s="58"/>
      <c r="I51" s="58"/>
      <c r="J51" s="58"/>
      <c r="K51" s="58"/>
      <c r="L51" s="58"/>
      <c r="M51" s="58"/>
      <c r="N51" s="58"/>
      <c r="O51" s="58"/>
      <c r="P51" s="58"/>
      <c r="Q51" s="58"/>
    </row>
    <row r="53" spans="2:17" ht="15" x14ac:dyDescent="0.25">
      <c r="B53" s="10" t="s">
        <v>371</v>
      </c>
    </row>
    <row r="55" spans="2:17" x14ac:dyDescent="0.2">
      <c r="B55" s="8" t="s">
        <v>342</v>
      </c>
      <c r="C55" s="1" t="s">
        <v>372</v>
      </c>
    </row>
    <row r="56" spans="2:17" ht="4.9000000000000004" customHeight="1" x14ac:dyDescent="0.2">
      <c r="B56" s="8"/>
    </row>
    <row r="57" spans="2:17" x14ac:dyDescent="0.2">
      <c r="B57" s="8" t="s">
        <v>343</v>
      </c>
      <c r="C57" s="1" t="s">
        <v>373</v>
      </c>
    </row>
    <row r="58" spans="2:17" ht="4.9000000000000004" customHeight="1" x14ac:dyDescent="0.2"/>
    <row r="59" spans="2:17" ht="15" x14ac:dyDescent="0.25">
      <c r="B59" s="8" t="s">
        <v>364</v>
      </c>
      <c r="C59" s="1" t="s">
        <v>382</v>
      </c>
    </row>
    <row r="62" spans="2:17" ht="15" x14ac:dyDescent="0.25">
      <c r="B62" s="10" t="s">
        <v>380</v>
      </c>
    </row>
    <row r="64" spans="2:17" x14ac:dyDescent="0.2">
      <c r="B64" s="8" t="s">
        <v>342</v>
      </c>
      <c r="C64" s="1" t="s">
        <v>381</v>
      </c>
    </row>
    <row r="65" spans="2:3" x14ac:dyDescent="0.2">
      <c r="B65" s="8" t="s">
        <v>343</v>
      </c>
      <c r="C65" s="1" t="s">
        <v>389</v>
      </c>
    </row>
  </sheetData>
  <sheetProtection algorithmName="SHA-512" hashValue="uYaWPrjrLyKj/TCF9mFl8pP0kc0UWzUSs5NJzP+WJ3/Pc+wEkGRzgCTH86ECqp1qFM4Ibqy2Npokw6Vt0Eebfw==" saltValue="BZUvWu7OPy4q+sthM9Q9sQ==" spinCount="100000" sheet="1" objects="1" scenarios="1"/>
  <mergeCells count="5">
    <mergeCell ref="D51:Q51"/>
    <mergeCell ref="C11:Q11"/>
    <mergeCell ref="B7:Q7"/>
    <mergeCell ref="D39:Q39"/>
    <mergeCell ref="D40:Q40"/>
  </mergeCells>
  <pageMargins left="0.7" right="0.7" top="0.75" bottom="0.75" header="0.3" footer="0.3"/>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pageSetUpPr fitToPage="1"/>
  </sheetPr>
  <dimension ref="B1:R62"/>
  <sheetViews>
    <sheetView showGridLines="0" showRuler="0" view="pageLayout" zoomScaleNormal="100" zoomScaleSheetLayoutView="100" workbookViewId="0">
      <selection activeCell="B7" sqref="B7"/>
    </sheetView>
  </sheetViews>
  <sheetFormatPr defaultColWidth="8.28515625" defaultRowHeight="14.25" x14ac:dyDescent="0.25"/>
  <cols>
    <col min="1" max="1" width="3.7109375" style="24" customWidth="1"/>
    <col min="2" max="2" width="9.140625" style="24" bestFit="1" customWidth="1"/>
    <col min="3" max="3" width="9.5703125" style="24" bestFit="1" customWidth="1"/>
    <col min="4" max="8" width="8" style="24" customWidth="1"/>
    <col min="9" max="10" width="16.7109375" style="24" customWidth="1"/>
    <col min="11" max="11" width="4.5703125" style="24" customWidth="1"/>
    <col min="12" max="12" width="4.140625" style="24" customWidth="1"/>
    <col min="13" max="13" width="25.42578125" style="24" customWidth="1"/>
    <col min="14" max="14" width="3.7109375" style="24" customWidth="1"/>
    <col min="15" max="16" width="8.28515625" style="24"/>
    <col min="17" max="17" width="8.28515625" style="24" customWidth="1"/>
    <col min="18" max="18" width="9.5703125" style="24" hidden="1" customWidth="1"/>
    <col min="19" max="19" width="8.28515625" style="24" customWidth="1"/>
    <col min="20" max="16384" width="8.28515625" style="24"/>
  </cols>
  <sheetData>
    <row r="1" spans="2:18" ht="10.15" customHeight="1" x14ac:dyDescent="0.25"/>
    <row r="3" spans="2:18" ht="12.6" customHeight="1" x14ac:dyDescent="0.25">
      <c r="I3" s="25"/>
      <c r="J3" s="25"/>
      <c r="K3" s="25"/>
      <c r="L3" s="25"/>
      <c r="M3" s="26" t="str">
        <f>Arahan!Q2</f>
        <v>USM.FIS.PU.B.2023.01</v>
      </c>
    </row>
    <row r="4" spans="2:18" ht="12.95" customHeight="1" x14ac:dyDescent="0.2">
      <c r="I4" s="1"/>
      <c r="J4" s="1"/>
      <c r="K4" s="1"/>
      <c r="L4" s="1"/>
      <c r="M4" s="26" t="str">
        <f>Arahan!Q3</f>
        <v>VERSI : 07</v>
      </c>
    </row>
    <row r="5" spans="2:18" ht="15" x14ac:dyDescent="0.25">
      <c r="H5" s="25"/>
      <c r="I5" s="25"/>
      <c r="J5" s="25"/>
      <c r="K5" s="25"/>
      <c r="L5" s="25"/>
      <c r="M5" s="27" t="s">
        <v>395</v>
      </c>
    </row>
    <row r="6" spans="2:18" ht="15" x14ac:dyDescent="0.25">
      <c r="B6" s="28"/>
      <c r="C6" s="28"/>
      <c r="D6" s="28"/>
      <c r="E6" s="28"/>
      <c r="F6" s="28"/>
      <c r="G6" s="28"/>
      <c r="H6" s="29"/>
      <c r="I6" s="29"/>
      <c r="J6" s="29"/>
      <c r="K6" s="29"/>
      <c r="L6" s="29"/>
      <c r="M6" s="30" t="s">
        <v>348</v>
      </c>
      <c r="N6" s="31" t="s">
        <v>391</v>
      </c>
    </row>
    <row r="7" spans="2:18" x14ac:dyDescent="0.25">
      <c r="J7" s="66"/>
      <c r="K7" s="66"/>
      <c r="L7" s="66"/>
      <c r="M7" s="32"/>
    </row>
    <row r="8" spans="2:18" ht="15" x14ac:dyDescent="0.25">
      <c r="B8" s="67" t="s">
        <v>352</v>
      </c>
      <c r="C8" s="67"/>
      <c r="D8" s="33"/>
      <c r="E8" s="67" t="s">
        <v>353</v>
      </c>
      <c r="F8" s="67"/>
      <c r="G8" s="67"/>
      <c r="H8" s="67"/>
      <c r="I8" s="67"/>
      <c r="J8" s="67"/>
      <c r="K8" s="67"/>
      <c r="L8" s="67"/>
      <c r="M8" s="67"/>
    </row>
    <row r="9" spans="2:18" ht="5.0999999999999996" customHeight="1" x14ac:dyDescent="0.25"/>
    <row r="10" spans="2:18" ht="21" customHeight="1" x14ac:dyDescent="0.25">
      <c r="B10" s="68" t="s">
        <v>400</v>
      </c>
      <c r="C10" s="68"/>
      <c r="D10" s="9"/>
      <c r="E10" s="68" t="s">
        <v>393</v>
      </c>
      <c r="F10" s="68"/>
      <c r="G10" s="68"/>
      <c r="H10" s="68"/>
      <c r="I10" s="68"/>
      <c r="J10" s="68"/>
      <c r="K10" s="68"/>
      <c r="L10" s="68"/>
      <c r="M10" s="68"/>
    </row>
    <row r="11" spans="2:18" ht="5.0999999999999996" customHeight="1" x14ac:dyDescent="0.25">
      <c r="B11" s="68"/>
      <c r="C11" s="68"/>
      <c r="D11" s="34"/>
    </row>
    <row r="12" spans="2:18" ht="14.45" customHeight="1" x14ac:dyDescent="0.2">
      <c r="B12" s="68"/>
      <c r="C12" s="68"/>
      <c r="R12" s="35" t="str">
        <f>IF(B10="HOSPITAL USM","USMHU",IF(B10="KAMPUS INDUK","USMKI",IF(B10="KAMPUS KEJURUTERAAN","USMKJ",IF(B10="KAMPUS KESIHATAN","USMKK",IF(B10="USM IPPT","USMIP","")))))</f>
        <v/>
      </c>
    </row>
    <row r="13" spans="2:18" ht="20.25" x14ac:dyDescent="0.25">
      <c r="B13" s="70" t="s">
        <v>362</v>
      </c>
      <c r="C13" s="70"/>
      <c r="E13" s="69" t="s">
        <v>398</v>
      </c>
      <c r="F13" s="69"/>
      <c r="G13" s="69"/>
      <c r="H13" s="69"/>
      <c r="I13" s="69"/>
      <c r="J13" s="69"/>
      <c r="K13" s="69"/>
      <c r="L13" s="69"/>
      <c r="M13" s="69"/>
    </row>
    <row r="14" spans="2:18" ht="5.0999999999999996" customHeight="1" x14ac:dyDescent="0.25"/>
    <row r="15" spans="2:18" x14ac:dyDescent="0.25">
      <c r="R15" s="36" t="str">
        <f>R12&amp;"."&amp;E10</f>
        <v>.sila pilih PTJ</v>
      </c>
    </row>
    <row r="16" spans="2:18" ht="14.45" customHeight="1" x14ac:dyDescent="0.2">
      <c r="B16" s="62" t="s">
        <v>333</v>
      </c>
      <c r="C16" s="62"/>
      <c r="D16" s="62"/>
      <c r="E16" s="38"/>
      <c r="F16" s="62" t="s">
        <v>334</v>
      </c>
      <c r="G16" s="62"/>
      <c r="H16" s="39"/>
      <c r="I16" s="62" t="s">
        <v>361</v>
      </c>
      <c r="J16" s="62"/>
      <c r="K16" s="37"/>
      <c r="L16" s="25"/>
      <c r="M16" s="37" t="s">
        <v>350</v>
      </c>
      <c r="R16" s="40" t="str">
        <f>IF(R12="","",VLOOKUP(R15,PTJ!D:F,3,FALSE))</f>
        <v/>
      </c>
    </row>
    <row r="17" spans="2:18" ht="5.0999999999999996" customHeight="1" x14ac:dyDescent="0.2">
      <c r="D17" s="41"/>
      <c r="E17" s="41"/>
      <c r="F17" s="41"/>
      <c r="G17" s="42"/>
      <c r="H17" s="1"/>
      <c r="I17" s="42"/>
    </row>
    <row r="18" spans="2:18" ht="14.45" customHeight="1" x14ac:dyDescent="0.2">
      <c r="B18" s="82" t="str">
        <f>IF(E10="","AutoNumbering",IF(E10="sila pilih PTJ","AutoNumbering",R16&amp;"-"&amp;"PUB01-"&amp;RIGHT(YEAR(R20),2)&amp;TEXT(MONTH(R20),"00")&amp;TEXT(DAY(R20),"00")&amp;R21))</f>
        <v>AutoNumbering</v>
      </c>
      <c r="C18" s="82"/>
      <c r="D18" s="82"/>
      <c r="F18" s="74" t="str">
        <f ca="1">IF(H22="sila masukkan no pesanan","AutoDate",TODAY())</f>
        <v>AutoDate</v>
      </c>
      <c r="G18" s="74"/>
      <c r="H18" s="1"/>
      <c r="I18" s="77" t="s">
        <v>351</v>
      </c>
      <c r="J18" s="77"/>
      <c r="K18" s="77"/>
      <c r="L18" s="43"/>
      <c r="M18" s="23" t="s">
        <v>383</v>
      </c>
    </row>
    <row r="19" spans="2:18" ht="5.0999999999999996" customHeight="1" x14ac:dyDescent="0.2">
      <c r="D19" s="41"/>
      <c r="E19" s="41"/>
      <c r="F19" s="41"/>
      <c r="G19" s="42"/>
      <c r="H19" s="1"/>
      <c r="I19" s="42"/>
    </row>
    <row r="20" spans="2:18" ht="14.45" customHeight="1" x14ac:dyDescent="0.2">
      <c r="H20" s="1"/>
      <c r="J20" s="44"/>
      <c r="K20" s="44"/>
      <c r="R20" s="45">
        <f ca="1">TODAY()</f>
        <v>45964</v>
      </c>
    </row>
    <row r="21" spans="2:18" x14ac:dyDescent="0.25">
      <c r="R21" s="24">
        <f ca="1">RANDBETWEEN(1000,9999)</f>
        <v>5653</v>
      </c>
    </row>
    <row r="22" spans="2:18" x14ac:dyDescent="0.25">
      <c r="B22" s="24" t="s">
        <v>340</v>
      </c>
      <c r="H22" s="78" t="s">
        <v>347</v>
      </c>
      <c r="I22" s="78"/>
      <c r="J22" s="78"/>
      <c r="K22" s="78"/>
    </row>
    <row r="23" spans="2:18" x14ac:dyDescent="0.25">
      <c r="H23" s="46"/>
      <c r="I23" s="46"/>
      <c r="J23" s="46"/>
      <c r="K23" s="46"/>
    </row>
    <row r="24" spans="2:18" x14ac:dyDescent="0.25">
      <c r="B24" s="24" t="s">
        <v>341</v>
      </c>
      <c r="D24" s="79" t="s">
        <v>401</v>
      </c>
      <c r="E24" s="79"/>
      <c r="F24" s="79"/>
      <c r="G24" s="79"/>
      <c r="H24" s="79"/>
      <c r="I24" s="79"/>
      <c r="J24" s="79"/>
      <c r="K24" s="79"/>
      <c r="L24" s="79"/>
      <c r="M24" s="5"/>
      <c r="R24" s="47" t="str">
        <f>IF(E35="HOSPITAL USM","USMHU",IF(E35="KAMPUS INDUK","USMKI",IF(E35="KAMPUS KEJURUTERAAN","USMKJ",IF(E35="KAMPUS KESIHATAN","USMKK",IF(E35="USM IPPT","USMIP","")))))</f>
        <v/>
      </c>
    </row>
    <row r="25" spans="2:18" x14ac:dyDescent="0.25">
      <c r="H25" s="46"/>
      <c r="I25" s="46"/>
      <c r="J25" s="46"/>
      <c r="K25" s="46"/>
    </row>
    <row r="26" spans="2:18" x14ac:dyDescent="0.25">
      <c r="D26" s="24" t="str">
        <f>IF(D24="DITERIMA SEBAHAGIAN DARI PEMBEKAL. BAKI FORCE CLOSED.","NO. NOTA KREDIT :","")</f>
        <v/>
      </c>
      <c r="G26" s="72"/>
      <c r="H26" s="72"/>
      <c r="I26" s="72"/>
      <c r="J26" s="72"/>
      <c r="K26" s="72"/>
    </row>
    <row r="27" spans="2:18" x14ac:dyDescent="0.2">
      <c r="D27" s="24" t="str">
        <f>IF(D24="DITERIMA SECARA BERPERINGKAT DARI PEMBEKAL.","JUMLAH TERIMAAN BARANG :","")</f>
        <v/>
      </c>
      <c r="G27" s="1"/>
      <c r="H27" s="71"/>
      <c r="I27" s="71"/>
      <c r="J27" s="71"/>
      <c r="K27" s="71"/>
    </row>
    <row r="29" spans="2:18" x14ac:dyDescent="0.2">
      <c r="B29" s="2" t="str">
        <f>IF(E13="SILA PILIH JENIS SIJIL","","(  /  )   telah diterima dan direkodkan di inventori.")</f>
        <v/>
      </c>
    </row>
    <row r="30" spans="2:18" x14ac:dyDescent="0.2">
      <c r="B30" s="1"/>
    </row>
    <row r="31" spans="2:18" ht="15" customHeight="1" x14ac:dyDescent="0.2">
      <c r="B31" s="2" t="str">
        <f>IF(E13="SIJIL KOMISYEN BARANG","(  /  )  telah dikomisyenkan pada tarikh berikut :","")</f>
        <v/>
      </c>
      <c r="D31" s="1"/>
      <c r="G31" s="76"/>
      <c r="H31" s="76"/>
    </row>
    <row r="32" spans="2:18" ht="15" customHeight="1" x14ac:dyDescent="0.2">
      <c r="B32" s="1"/>
      <c r="C32" s="1"/>
      <c r="F32" s="48"/>
      <c r="G32" s="48"/>
      <c r="H32" s="44"/>
    </row>
    <row r="33" spans="2:14" ht="15" customHeight="1" x14ac:dyDescent="0.2">
      <c r="B33" s="1"/>
      <c r="C33" s="1"/>
      <c r="F33" s="48"/>
      <c r="G33" s="48"/>
      <c r="H33" s="44"/>
    </row>
    <row r="35" spans="2:14" x14ac:dyDescent="0.25">
      <c r="B35" s="24" t="s">
        <v>335</v>
      </c>
      <c r="E35" s="80" t="str">
        <f>B10</f>
        <v>sila pilih Kampus</v>
      </c>
      <c r="F35" s="80"/>
      <c r="G35" s="80"/>
      <c r="H35" s="80"/>
      <c r="I35" s="80"/>
      <c r="J35" s="80"/>
      <c r="K35" s="80"/>
      <c r="L35" s="80"/>
      <c r="M35" s="4"/>
    </row>
    <row r="37" spans="2:14" ht="14.1" customHeight="1" x14ac:dyDescent="0.25">
      <c r="E37" s="68" t="str">
        <f>E10</f>
        <v>sila pilih PTJ</v>
      </c>
      <c r="F37" s="68"/>
      <c r="G37" s="68"/>
      <c r="H37" s="68"/>
      <c r="I37" s="68"/>
      <c r="J37" s="68"/>
      <c r="K37" s="68"/>
      <c r="L37" s="68"/>
      <c r="M37" s="49"/>
      <c r="N37" s="31" t="s">
        <v>392</v>
      </c>
    </row>
    <row r="38" spans="2:14" x14ac:dyDescent="0.25">
      <c r="E38" s="68"/>
      <c r="F38" s="68"/>
      <c r="G38" s="68"/>
      <c r="H38" s="68"/>
      <c r="I38" s="68"/>
      <c r="J38" s="68"/>
      <c r="K38" s="68"/>
      <c r="L38" s="68"/>
      <c r="M38" s="49"/>
    </row>
    <row r="42" spans="2:14" x14ac:dyDescent="0.25">
      <c r="B42" s="62" t="s">
        <v>141</v>
      </c>
      <c r="C42" s="62"/>
      <c r="D42" s="62"/>
      <c r="E42" s="62"/>
      <c r="G42" s="62" t="s">
        <v>142</v>
      </c>
      <c r="H42" s="62"/>
      <c r="I42" s="62"/>
      <c r="J42" s="62"/>
      <c r="K42" s="37"/>
      <c r="L42" s="62" t="s">
        <v>143</v>
      </c>
      <c r="M42" s="65"/>
    </row>
    <row r="47" spans="2:14" x14ac:dyDescent="0.25">
      <c r="G47" s="28"/>
    </row>
    <row r="48" spans="2:14" x14ac:dyDescent="0.25">
      <c r="B48" s="64" t="s">
        <v>374</v>
      </c>
      <c r="C48" s="64"/>
      <c r="D48" s="64"/>
      <c r="E48" s="64"/>
      <c r="G48" s="63" t="s">
        <v>374</v>
      </c>
      <c r="H48" s="64"/>
      <c r="I48" s="64"/>
      <c r="J48" s="64"/>
      <c r="K48" s="50"/>
      <c r="L48" s="64" t="s">
        <v>374</v>
      </c>
      <c r="M48" s="64"/>
    </row>
    <row r="49" spans="2:13" x14ac:dyDescent="0.25">
      <c r="M49" s="41"/>
    </row>
    <row r="50" spans="2:13" ht="15" customHeight="1" x14ac:dyDescent="0.25">
      <c r="B50" s="51" t="s">
        <v>140</v>
      </c>
      <c r="C50" s="81" t="str">
        <f ca="1">IF(E13="SILA PILIH JENIS SIJIL","",TODAY())</f>
        <v/>
      </c>
      <c r="D50" s="81"/>
      <c r="E50" s="81"/>
      <c r="G50" s="26" t="s">
        <v>140</v>
      </c>
      <c r="H50" s="51"/>
      <c r="L50" s="51" t="s">
        <v>140</v>
      </c>
      <c r="M50" s="3"/>
    </row>
    <row r="51" spans="2:13" x14ac:dyDescent="0.25">
      <c r="C51" s="3"/>
      <c r="D51" s="3"/>
      <c r="F51" s="3"/>
      <c r="G51" s="3"/>
      <c r="J51" s="3"/>
      <c r="K51" s="3"/>
      <c r="L51" s="3"/>
      <c r="M51" s="3"/>
    </row>
    <row r="52" spans="2:13" ht="10.15" customHeight="1" x14ac:dyDescent="0.25"/>
    <row r="54" spans="2:13" x14ac:dyDescent="0.25">
      <c r="B54" s="52"/>
    </row>
    <row r="61" spans="2:13" x14ac:dyDescent="0.25">
      <c r="I61" s="75"/>
      <c r="J61" s="75"/>
      <c r="K61" s="75"/>
      <c r="L61" s="75"/>
    </row>
    <row r="62" spans="2:13" x14ac:dyDescent="0.25">
      <c r="F62" s="73"/>
      <c r="G62" s="73"/>
      <c r="J62" s="73"/>
      <c r="K62" s="73"/>
      <c r="L62" s="73"/>
    </row>
  </sheetData>
  <sheetProtection algorithmName="SHA-512" hashValue="HC6llUGVGQ/SOt/jBaxI2a5hS6stJzosJSyb0n4tvAPicxP05SZSuia6sX56bl6PQrXumdR9Ii+E3AU1qRzulg==" saltValue="k+s5qaxm9JgHwaxF+V6e/A==" spinCount="100000" sheet="1" objects="1" scenarios="1"/>
  <mergeCells count="30">
    <mergeCell ref="H27:K27"/>
    <mergeCell ref="G26:K26"/>
    <mergeCell ref="F62:G62"/>
    <mergeCell ref="J62:L62"/>
    <mergeCell ref="F16:G16"/>
    <mergeCell ref="F18:G18"/>
    <mergeCell ref="I61:L61"/>
    <mergeCell ref="G31:H31"/>
    <mergeCell ref="I18:K18"/>
    <mergeCell ref="H22:K22"/>
    <mergeCell ref="D24:L24"/>
    <mergeCell ref="E37:L38"/>
    <mergeCell ref="E35:L35"/>
    <mergeCell ref="C50:E50"/>
    <mergeCell ref="B18:D18"/>
    <mergeCell ref="B48:E48"/>
    <mergeCell ref="J7:L7"/>
    <mergeCell ref="I16:J16"/>
    <mergeCell ref="B8:C8"/>
    <mergeCell ref="E8:M8"/>
    <mergeCell ref="E10:M10"/>
    <mergeCell ref="B10:C12"/>
    <mergeCell ref="E13:M13"/>
    <mergeCell ref="B13:C13"/>
    <mergeCell ref="B16:D16"/>
    <mergeCell ref="G42:J42"/>
    <mergeCell ref="G48:J48"/>
    <mergeCell ref="L42:M42"/>
    <mergeCell ref="L48:M48"/>
    <mergeCell ref="B42:E42"/>
  </mergeCells>
  <conditionalFormatting sqref="G31:H31">
    <cfRule type="expression" dxfId="2" priority="6">
      <formula>$E$13="SIJIL KOMISYEN BARANG"</formula>
    </cfRule>
  </conditionalFormatting>
  <conditionalFormatting sqref="G26:K26">
    <cfRule type="expression" dxfId="1" priority="1">
      <formula>$D$24="DITERIMA SEBAHAGIAN DARI PEMBEKAL. BAKI FORCE CLOSED."</formula>
    </cfRule>
  </conditionalFormatting>
  <conditionalFormatting sqref="H27:K27">
    <cfRule type="expression" dxfId="0" priority="2">
      <formula>$D$24="DITERIMA SECARA BERPERINGKAT DARI PEMBEKAL."</formula>
    </cfRule>
  </conditionalFormatting>
  <dataValidations count="4">
    <dataValidation type="list" allowBlank="1" sqref="M37:M38" xr:uid="{00000000-0002-0000-0100-000000000000}">
      <formula1>INDIRECT(#REF!)</formula1>
    </dataValidation>
    <dataValidation type="list" allowBlank="1" showErrorMessage="1" errorTitle="Amaran" error="Sila pastikan PTJ yang dipilih hanya yang disenaraikan sahaja!" promptTitle="Nama Jabatan" prompt="Sila pilih Nama Jabatan yang disenaraikan." sqref="E10:M10" xr:uid="{00000000-0002-0000-0100-000001000000}">
      <formula1>INDIRECT($R$12)</formula1>
    </dataValidation>
    <dataValidation type="list" allowBlank="1" sqref="E37:L38" xr:uid="{00000000-0002-0000-0100-000002000000}">
      <formula1>INDIRECT($R$24)</formula1>
    </dataValidation>
    <dataValidation allowBlank="1" errorTitle="Amaran" error="Sila masukkan nama kampus seperti yang disenaraikan sahaja!" promptTitle="Kampus Universiti" prompt="Sila pilih kampus anda" sqref="D10" xr:uid="{00000000-0002-0000-0100-000003000000}"/>
  </dataValidations>
  <pageMargins left="0.7" right="0.7" top="0.75" bottom="0.75" header="0.3" footer="0.3"/>
  <pageSetup paperSize="9" scale="65" orientation="portrait" r:id="rId1"/>
  <ignoredErrors>
    <ignoredError sqref="F18 E35 E37 C50" unlocked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Amaran" error="Sila masukkan nama kampus seperti yang disenaraikan sahaja!" promptTitle="Kampus Universiti" prompt="Sila pilih kampus anda" xr:uid="{00000000-0002-0000-0100-000004000000}">
          <x14:formula1>
            <xm:f>rujukan!$E$2:$E$4</xm:f>
          </x14:formula1>
          <xm:sqref>D11</xm:sqref>
        </x14:dataValidation>
        <x14:dataValidation type="list" allowBlank="1" showErrorMessage="1" errorTitle="Amaran" error="Sila pilih Sijil yang disenaraikan sahaja!" promptTitle="Jenis Sijil" prompt="Sila pilih Jenis Sijil yang disenaraikan." xr:uid="{5518D0D2-2EE9-4AE1-BF13-C32F07077369}">
          <x14:formula1>
            <xm:f>rujukan!$G$2:$G$3</xm:f>
          </x14:formula1>
          <xm:sqref>E13:M13</xm:sqref>
        </x14:dataValidation>
        <x14:dataValidation type="list" allowBlank="1" showErrorMessage="1" errorTitle="Amaran" error="Sila masukkan nama kampus seperti yang disenaraikan sahaja!" promptTitle="Kampus Universiti" prompt="Sila pilih kampus anda" xr:uid="{CCCD0792-932D-4FA2-A298-3B1C30647279}">
          <x14:formula1>
            <xm:f>rujukan!$E$2:$E$6</xm:f>
          </x14:formula1>
          <xm:sqref>B10:C12</xm:sqref>
        </x14:dataValidation>
        <x14:dataValidation type="list" allowBlank="1" showInputMessage="1" showErrorMessage="1" errorTitle="Amaran!" error="Sila pilih Kampus yang disenaraikan sahaja!" xr:uid="{F8DDBB8D-9A05-428C-9EEA-C2E8AA36034B}">
          <x14:formula1>
            <xm:f>rujukan!$E$2:$E$6</xm:f>
          </x14:formula1>
          <xm:sqref>E35:L35</xm:sqref>
        </x14:dataValidation>
        <x14:dataValidation type="list" allowBlank="1" showInputMessage="1" showErrorMessage="1" errorTitle="Amaran" error="Sila pilih Status Penerimaan yang disenaraikan sahaja!" xr:uid="{C4422804-F11A-4E8B-ABDD-0AB79DB5DA18}">
          <x14:formula1>
            <xm:f>rujukan!$M$2:$M$4</xm:f>
          </x14:formula1>
          <xm:sqref>D24:L24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2"/>
  <sheetViews>
    <sheetView workbookViewId="0"/>
  </sheetViews>
  <sheetFormatPr defaultRowHeight="15" x14ac:dyDescent="0.25"/>
  <cols>
    <col min="1" max="1" width="3.85546875" bestFit="1" customWidth="1"/>
    <col min="2" max="2" width="68.85546875" bestFit="1" customWidth="1"/>
    <col min="3" max="3" width="21.5703125" bestFit="1" customWidth="1"/>
    <col min="5" max="5" width="33.42578125" bestFit="1" customWidth="1"/>
    <col min="7" max="7" width="41.28515625" bestFit="1" customWidth="1"/>
    <col min="9" max="9" width="33.42578125" bestFit="1" customWidth="1"/>
    <col min="13" max="13" width="53.42578125" bestFit="1" customWidth="1"/>
  </cols>
  <sheetData>
    <row r="1" spans="1:13" x14ac:dyDescent="0.25">
      <c r="A1" t="s">
        <v>133</v>
      </c>
      <c r="B1" t="s">
        <v>134</v>
      </c>
      <c r="C1" t="s">
        <v>135</v>
      </c>
      <c r="E1" t="s">
        <v>136</v>
      </c>
      <c r="G1" t="s">
        <v>139</v>
      </c>
      <c r="I1" t="s">
        <v>115</v>
      </c>
      <c r="M1" t="s">
        <v>339</v>
      </c>
    </row>
    <row r="2" spans="1:13" x14ac:dyDescent="0.25">
      <c r="A2">
        <v>1</v>
      </c>
      <c r="B2" t="s">
        <v>2</v>
      </c>
      <c r="C2" t="s">
        <v>0</v>
      </c>
      <c r="E2" t="s">
        <v>375</v>
      </c>
      <c r="G2" t="s">
        <v>396</v>
      </c>
      <c r="I2" t="s">
        <v>0</v>
      </c>
      <c r="M2" t="s">
        <v>399</v>
      </c>
    </row>
    <row r="3" spans="1:13" x14ac:dyDescent="0.25">
      <c r="A3">
        <v>2</v>
      </c>
      <c r="B3" t="s">
        <v>3</v>
      </c>
      <c r="C3" t="s">
        <v>0</v>
      </c>
      <c r="E3" t="s">
        <v>0</v>
      </c>
      <c r="G3" t="s">
        <v>348</v>
      </c>
      <c r="I3" t="s">
        <v>86</v>
      </c>
      <c r="M3" t="s">
        <v>346</v>
      </c>
    </row>
    <row r="4" spans="1:13" x14ac:dyDescent="0.25">
      <c r="A4">
        <v>3</v>
      </c>
      <c r="B4" t="s">
        <v>85</v>
      </c>
      <c r="C4" t="s">
        <v>86</v>
      </c>
      <c r="E4" t="s">
        <v>86</v>
      </c>
      <c r="I4" t="s">
        <v>1</v>
      </c>
      <c r="M4" t="s">
        <v>345</v>
      </c>
    </row>
    <row r="5" spans="1:13" x14ac:dyDescent="0.25">
      <c r="A5">
        <v>4</v>
      </c>
      <c r="B5" t="s">
        <v>113</v>
      </c>
      <c r="C5" t="s">
        <v>1</v>
      </c>
      <c r="E5" t="s">
        <v>1</v>
      </c>
      <c r="I5" t="s">
        <v>156</v>
      </c>
    </row>
    <row r="6" spans="1:13" x14ac:dyDescent="0.25">
      <c r="A6">
        <v>5</v>
      </c>
      <c r="B6" t="s">
        <v>4</v>
      </c>
      <c r="C6" t="s">
        <v>0</v>
      </c>
      <c r="E6" t="s">
        <v>397</v>
      </c>
    </row>
    <row r="7" spans="1:13" x14ac:dyDescent="0.25">
      <c r="A7">
        <v>6</v>
      </c>
      <c r="B7" t="s">
        <v>5</v>
      </c>
      <c r="C7" t="s">
        <v>0</v>
      </c>
    </row>
    <row r="8" spans="1:13" x14ac:dyDescent="0.25">
      <c r="A8">
        <v>7</v>
      </c>
      <c r="B8" t="s">
        <v>6</v>
      </c>
      <c r="C8" t="s">
        <v>0</v>
      </c>
    </row>
    <row r="9" spans="1:13" x14ac:dyDescent="0.25">
      <c r="A9">
        <v>8</v>
      </c>
      <c r="B9" t="s">
        <v>7</v>
      </c>
      <c r="C9" t="s">
        <v>0</v>
      </c>
    </row>
    <row r="10" spans="1:13" x14ac:dyDescent="0.25">
      <c r="A10">
        <v>9</v>
      </c>
      <c r="B10" t="s">
        <v>8</v>
      </c>
      <c r="C10" t="s">
        <v>0</v>
      </c>
    </row>
    <row r="11" spans="1:13" x14ac:dyDescent="0.25">
      <c r="A11">
        <v>10</v>
      </c>
      <c r="B11" t="s">
        <v>9</v>
      </c>
      <c r="C11" t="s">
        <v>0</v>
      </c>
    </row>
    <row r="12" spans="1:13" x14ac:dyDescent="0.25">
      <c r="A12">
        <v>11</v>
      </c>
      <c r="B12" t="s">
        <v>10</v>
      </c>
      <c r="C12" t="s">
        <v>0</v>
      </c>
    </row>
    <row r="13" spans="1:13" x14ac:dyDescent="0.25">
      <c r="A13">
        <v>12</v>
      </c>
      <c r="B13" t="s">
        <v>11</v>
      </c>
      <c r="C13" t="s">
        <v>0</v>
      </c>
    </row>
    <row r="14" spans="1:13" x14ac:dyDescent="0.25">
      <c r="A14">
        <v>13</v>
      </c>
      <c r="B14" t="s">
        <v>12</v>
      </c>
      <c r="C14" t="s">
        <v>0</v>
      </c>
    </row>
    <row r="15" spans="1:13" x14ac:dyDescent="0.25">
      <c r="A15">
        <v>14</v>
      </c>
      <c r="B15" t="s">
        <v>13</v>
      </c>
      <c r="C15" t="s">
        <v>0</v>
      </c>
    </row>
    <row r="16" spans="1:13" x14ac:dyDescent="0.25">
      <c r="A16">
        <v>15</v>
      </c>
      <c r="B16" t="s">
        <v>14</v>
      </c>
      <c r="C16" t="s">
        <v>0</v>
      </c>
    </row>
    <row r="17" spans="1:3" x14ac:dyDescent="0.25">
      <c r="A17">
        <v>16</v>
      </c>
      <c r="B17" t="s">
        <v>15</v>
      </c>
      <c r="C17" t="s">
        <v>0</v>
      </c>
    </row>
    <row r="18" spans="1:3" x14ac:dyDescent="0.25">
      <c r="A18">
        <v>17</v>
      </c>
      <c r="B18" t="s">
        <v>16</v>
      </c>
      <c r="C18" t="s">
        <v>0</v>
      </c>
    </row>
    <row r="19" spans="1:3" x14ac:dyDescent="0.25">
      <c r="A19">
        <v>18</v>
      </c>
      <c r="B19" t="s">
        <v>87</v>
      </c>
      <c r="C19" t="s">
        <v>86</v>
      </c>
    </row>
    <row r="20" spans="1:3" x14ac:dyDescent="0.25">
      <c r="A20">
        <v>19</v>
      </c>
      <c r="B20" t="s">
        <v>88</v>
      </c>
      <c r="C20" t="s">
        <v>86</v>
      </c>
    </row>
    <row r="21" spans="1:3" x14ac:dyDescent="0.25">
      <c r="A21">
        <v>20</v>
      </c>
      <c r="B21" t="s">
        <v>114</v>
      </c>
      <c r="C21" t="s">
        <v>1</v>
      </c>
    </row>
    <row r="22" spans="1:3" x14ac:dyDescent="0.25">
      <c r="A22">
        <v>21</v>
      </c>
      <c r="B22" t="s">
        <v>17</v>
      </c>
      <c r="C22" t="s">
        <v>0</v>
      </c>
    </row>
    <row r="23" spans="1:3" x14ac:dyDescent="0.25">
      <c r="A23">
        <v>22</v>
      </c>
      <c r="B23" t="s">
        <v>18</v>
      </c>
      <c r="C23" t="s">
        <v>0</v>
      </c>
    </row>
    <row r="24" spans="1:3" x14ac:dyDescent="0.25">
      <c r="A24">
        <v>23</v>
      </c>
      <c r="B24" t="s">
        <v>19</v>
      </c>
      <c r="C24" t="s">
        <v>0</v>
      </c>
    </row>
    <row r="25" spans="1:3" x14ac:dyDescent="0.25">
      <c r="A25">
        <v>24</v>
      </c>
      <c r="B25" t="s">
        <v>20</v>
      </c>
      <c r="C25" t="s">
        <v>0</v>
      </c>
    </row>
    <row r="26" spans="1:3" x14ac:dyDescent="0.25">
      <c r="A26">
        <v>25</v>
      </c>
      <c r="B26" t="s">
        <v>115</v>
      </c>
      <c r="C26" t="s">
        <v>1</v>
      </c>
    </row>
    <row r="27" spans="1:3" x14ac:dyDescent="0.25">
      <c r="A27">
        <v>26</v>
      </c>
      <c r="B27" t="s">
        <v>21</v>
      </c>
      <c r="C27" t="s">
        <v>0</v>
      </c>
    </row>
    <row r="28" spans="1:3" x14ac:dyDescent="0.25">
      <c r="A28">
        <v>27</v>
      </c>
      <c r="B28" t="s">
        <v>22</v>
      </c>
      <c r="C28" t="s">
        <v>0</v>
      </c>
    </row>
    <row r="29" spans="1:3" x14ac:dyDescent="0.25">
      <c r="A29">
        <v>28</v>
      </c>
      <c r="B29" t="s">
        <v>23</v>
      </c>
      <c r="C29" t="s">
        <v>0</v>
      </c>
    </row>
    <row r="30" spans="1:3" x14ac:dyDescent="0.25">
      <c r="A30">
        <v>29</v>
      </c>
      <c r="B30" t="s">
        <v>24</v>
      </c>
      <c r="C30" t="s">
        <v>0</v>
      </c>
    </row>
    <row r="31" spans="1:3" x14ac:dyDescent="0.25">
      <c r="A31">
        <v>30</v>
      </c>
      <c r="B31" t="s">
        <v>116</v>
      </c>
      <c r="C31" t="s">
        <v>1</v>
      </c>
    </row>
    <row r="32" spans="1:3" x14ac:dyDescent="0.25">
      <c r="A32">
        <v>31</v>
      </c>
      <c r="B32" t="s">
        <v>25</v>
      </c>
      <c r="C32" t="s">
        <v>0</v>
      </c>
    </row>
    <row r="33" spans="1:3" x14ac:dyDescent="0.25">
      <c r="A33">
        <v>32</v>
      </c>
      <c r="B33" t="s">
        <v>26</v>
      </c>
      <c r="C33" t="s">
        <v>0</v>
      </c>
    </row>
    <row r="34" spans="1:3" x14ac:dyDescent="0.25">
      <c r="A34">
        <v>33</v>
      </c>
      <c r="B34" t="s">
        <v>89</v>
      </c>
      <c r="C34" t="s">
        <v>86</v>
      </c>
    </row>
    <row r="35" spans="1:3" x14ac:dyDescent="0.25">
      <c r="A35">
        <v>34</v>
      </c>
      <c r="B35" t="s">
        <v>117</v>
      </c>
      <c r="C35" t="s">
        <v>1</v>
      </c>
    </row>
    <row r="36" spans="1:3" x14ac:dyDescent="0.25">
      <c r="A36">
        <v>35</v>
      </c>
      <c r="B36" t="s">
        <v>27</v>
      </c>
      <c r="C36" t="s">
        <v>0</v>
      </c>
    </row>
    <row r="37" spans="1:3" x14ac:dyDescent="0.25">
      <c r="A37">
        <v>36</v>
      </c>
      <c r="B37" t="s">
        <v>90</v>
      </c>
      <c r="C37" t="s">
        <v>86</v>
      </c>
    </row>
    <row r="38" spans="1:3" x14ac:dyDescent="0.25">
      <c r="A38">
        <v>37</v>
      </c>
      <c r="B38" t="s">
        <v>118</v>
      </c>
      <c r="C38" t="s">
        <v>1</v>
      </c>
    </row>
    <row r="39" spans="1:3" x14ac:dyDescent="0.25">
      <c r="A39">
        <v>38</v>
      </c>
      <c r="B39" t="s">
        <v>28</v>
      </c>
      <c r="C39" t="s">
        <v>0</v>
      </c>
    </row>
    <row r="40" spans="1:3" x14ac:dyDescent="0.25">
      <c r="A40">
        <v>39</v>
      </c>
      <c r="B40" t="s">
        <v>119</v>
      </c>
      <c r="C40" t="s">
        <v>1</v>
      </c>
    </row>
    <row r="41" spans="1:3" x14ac:dyDescent="0.25">
      <c r="A41">
        <v>40</v>
      </c>
      <c r="B41" t="s">
        <v>91</v>
      </c>
      <c r="C41" t="s">
        <v>86</v>
      </c>
    </row>
    <row r="42" spans="1:3" x14ac:dyDescent="0.25">
      <c r="A42">
        <v>41</v>
      </c>
      <c r="B42" t="s">
        <v>29</v>
      </c>
      <c r="C42" t="s">
        <v>0</v>
      </c>
    </row>
    <row r="43" spans="1:3" x14ac:dyDescent="0.25">
      <c r="A43">
        <v>42</v>
      </c>
      <c r="B43" t="s">
        <v>92</v>
      </c>
      <c r="C43" t="s">
        <v>86</v>
      </c>
    </row>
    <row r="44" spans="1:3" x14ac:dyDescent="0.25">
      <c r="A44">
        <v>43</v>
      </c>
      <c r="B44" t="s">
        <v>120</v>
      </c>
      <c r="C44" t="s">
        <v>1</v>
      </c>
    </row>
    <row r="45" spans="1:3" x14ac:dyDescent="0.25">
      <c r="A45">
        <v>44</v>
      </c>
      <c r="B45" t="s">
        <v>93</v>
      </c>
      <c r="C45" t="s">
        <v>86</v>
      </c>
    </row>
    <row r="46" spans="1:3" x14ac:dyDescent="0.25">
      <c r="A46">
        <v>45</v>
      </c>
      <c r="B46" t="s">
        <v>121</v>
      </c>
      <c r="C46" t="s">
        <v>1</v>
      </c>
    </row>
    <row r="47" spans="1:3" x14ac:dyDescent="0.25">
      <c r="A47">
        <v>46</v>
      </c>
      <c r="B47" t="s">
        <v>30</v>
      </c>
      <c r="C47" t="s">
        <v>0</v>
      </c>
    </row>
    <row r="48" spans="1:3" x14ac:dyDescent="0.25">
      <c r="A48">
        <v>47</v>
      </c>
      <c r="B48" t="s">
        <v>31</v>
      </c>
      <c r="C48" t="s">
        <v>0</v>
      </c>
    </row>
    <row r="49" spans="1:3" x14ac:dyDescent="0.25">
      <c r="A49">
        <v>48</v>
      </c>
      <c r="B49" t="s">
        <v>32</v>
      </c>
      <c r="C49" t="s">
        <v>0</v>
      </c>
    </row>
    <row r="50" spans="1:3" x14ac:dyDescent="0.25">
      <c r="A50">
        <v>49</v>
      </c>
      <c r="B50" t="s">
        <v>33</v>
      </c>
      <c r="C50" t="s">
        <v>0</v>
      </c>
    </row>
    <row r="51" spans="1:3" x14ac:dyDescent="0.25">
      <c r="A51">
        <v>50</v>
      </c>
      <c r="B51" t="s">
        <v>94</v>
      </c>
      <c r="C51" t="s">
        <v>86</v>
      </c>
    </row>
    <row r="52" spans="1:3" x14ac:dyDescent="0.25">
      <c r="A52">
        <v>51</v>
      </c>
      <c r="B52" t="s">
        <v>122</v>
      </c>
      <c r="C52" t="s">
        <v>1</v>
      </c>
    </row>
    <row r="53" spans="1:3" x14ac:dyDescent="0.25">
      <c r="A53">
        <v>52</v>
      </c>
      <c r="B53" t="s">
        <v>34</v>
      </c>
      <c r="C53" t="s">
        <v>0</v>
      </c>
    </row>
    <row r="54" spans="1:3" x14ac:dyDescent="0.25">
      <c r="A54">
        <v>53</v>
      </c>
      <c r="B54" t="s">
        <v>123</v>
      </c>
      <c r="C54" t="s">
        <v>1</v>
      </c>
    </row>
    <row r="55" spans="1:3" x14ac:dyDescent="0.25">
      <c r="A55">
        <v>54</v>
      </c>
      <c r="B55" t="s">
        <v>95</v>
      </c>
      <c r="C55" t="s">
        <v>86</v>
      </c>
    </row>
    <row r="56" spans="1:3" x14ac:dyDescent="0.25">
      <c r="A56">
        <v>55</v>
      </c>
      <c r="B56" t="s">
        <v>124</v>
      </c>
      <c r="C56" t="s">
        <v>1</v>
      </c>
    </row>
    <row r="57" spans="1:3" x14ac:dyDescent="0.25">
      <c r="A57">
        <v>56</v>
      </c>
      <c r="B57" t="s">
        <v>35</v>
      </c>
      <c r="C57" t="s">
        <v>0</v>
      </c>
    </row>
    <row r="58" spans="1:3" x14ac:dyDescent="0.25">
      <c r="A58">
        <v>57</v>
      </c>
      <c r="B58" t="s">
        <v>36</v>
      </c>
      <c r="C58" t="s">
        <v>0</v>
      </c>
    </row>
    <row r="59" spans="1:3" x14ac:dyDescent="0.25">
      <c r="A59">
        <v>58</v>
      </c>
      <c r="B59" t="s">
        <v>37</v>
      </c>
      <c r="C59" t="s">
        <v>0</v>
      </c>
    </row>
    <row r="60" spans="1:3" x14ac:dyDescent="0.25">
      <c r="A60">
        <v>59</v>
      </c>
      <c r="B60" t="s">
        <v>38</v>
      </c>
      <c r="C60" t="s">
        <v>0</v>
      </c>
    </row>
    <row r="61" spans="1:3" x14ac:dyDescent="0.25">
      <c r="A61">
        <v>60</v>
      </c>
      <c r="B61" t="s">
        <v>39</v>
      </c>
      <c r="C61" t="s">
        <v>0</v>
      </c>
    </row>
    <row r="62" spans="1:3" x14ac:dyDescent="0.25">
      <c r="A62">
        <v>61</v>
      </c>
      <c r="B62" t="s">
        <v>40</v>
      </c>
      <c r="C62" t="s">
        <v>0</v>
      </c>
    </row>
    <row r="63" spans="1:3" x14ac:dyDescent="0.25">
      <c r="A63">
        <v>62</v>
      </c>
      <c r="B63" t="s">
        <v>41</v>
      </c>
      <c r="C63" t="s">
        <v>0</v>
      </c>
    </row>
    <row r="64" spans="1:3" x14ac:dyDescent="0.25">
      <c r="A64">
        <v>63</v>
      </c>
      <c r="B64" t="s">
        <v>96</v>
      </c>
      <c r="C64" t="s">
        <v>86</v>
      </c>
    </row>
    <row r="65" spans="1:3" x14ac:dyDescent="0.25">
      <c r="A65">
        <v>64</v>
      </c>
      <c r="B65" t="s">
        <v>42</v>
      </c>
      <c r="C65" t="s">
        <v>0</v>
      </c>
    </row>
    <row r="66" spans="1:3" x14ac:dyDescent="0.25">
      <c r="A66">
        <v>65</v>
      </c>
      <c r="B66" t="s">
        <v>43</v>
      </c>
      <c r="C66" t="s">
        <v>0</v>
      </c>
    </row>
    <row r="67" spans="1:3" x14ac:dyDescent="0.25">
      <c r="A67">
        <v>66</v>
      </c>
      <c r="B67" t="s">
        <v>44</v>
      </c>
      <c r="C67" t="s">
        <v>0</v>
      </c>
    </row>
    <row r="68" spans="1:3" x14ac:dyDescent="0.25">
      <c r="A68">
        <v>67</v>
      </c>
      <c r="B68" t="s">
        <v>45</v>
      </c>
      <c r="C68" t="s">
        <v>0</v>
      </c>
    </row>
    <row r="69" spans="1:3" x14ac:dyDescent="0.25">
      <c r="A69">
        <v>68</v>
      </c>
      <c r="B69" t="s">
        <v>46</v>
      </c>
      <c r="C69" t="s">
        <v>0</v>
      </c>
    </row>
    <row r="70" spans="1:3" x14ac:dyDescent="0.25">
      <c r="A70">
        <v>69</v>
      </c>
      <c r="B70" t="s">
        <v>47</v>
      </c>
      <c r="C70" t="s">
        <v>0</v>
      </c>
    </row>
    <row r="71" spans="1:3" x14ac:dyDescent="0.25">
      <c r="A71">
        <v>70</v>
      </c>
      <c r="B71" t="s">
        <v>48</v>
      </c>
      <c r="C71" t="s">
        <v>0</v>
      </c>
    </row>
    <row r="72" spans="1:3" x14ac:dyDescent="0.25">
      <c r="A72">
        <v>71</v>
      </c>
      <c r="B72" t="s">
        <v>49</v>
      </c>
      <c r="C72" t="s">
        <v>0</v>
      </c>
    </row>
    <row r="73" spans="1:3" x14ac:dyDescent="0.25">
      <c r="A73">
        <v>72</v>
      </c>
      <c r="B73" t="s">
        <v>50</v>
      </c>
      <c r="C73" t="s">
        <v>0</v>
      </c>
    </row>
    <row r="74" spans="1:3" x14ac:dyDescent="0.25">
      <c r="A74">
        <v>73</v>
      </c>
      <c r="B74" t="s">
        <v>51</v>
      </c>
      <c r="C74" t="s">
        <v>0</v>
      </c>
    </row>
    <row r="75" spans="1:3" x14ac:dyDescent="0.25">
      <c r="A75">
        <v>74</v>
      </c>
      <c r="B75" t="s">
        <v>125</v>
      </c>
      <c r="C75" t="s">
        <v>1</v>
      </c>
    </row>
    <row r="76" spans="1:3" x14ac:dyDescent="0.25">
      <c r="A76">
        <v>75</v>
      </c>
      <c r="B76" t="s">
        <v>97</v>
      </c>
      <c r="C76" t="s">
        <v>86</v>
      </c>
    </row>
    <row r="77" spans="1:3" x14ac:dyDescent="0.25">
      <c r="A77">
        <v>76</v>
      </c>
      <c r="B77" t="s">
        <v>52</v>
      </c>
      <c r="C77" t="s">
        <v>0</v>
      </c>
    </row>
    <row r="78" spans="1:3" x14ac:dyDescent="0.25">
      <c r="A78">
        <v>77</v>
      </c>
      <c r="B78" t="s">
        <v>53</v>
      </c>
      <c r="C78" t="s">
        <v>0</v>
      </c>
    </row>
    <row r="79" spans="1:3" x14ac:dyDescent="0.25">
      <c r="A79">
        <v>78</v>
      </c>
      <c r="B79" t="s">
        <v>98</v>
      </c>
      <c r="C79" t="s">
        <v>86</v>
      </c>
    </row>
    <row r="80" spans="1:3" x14ac:dyDescent="0.25">
      <c r="A80">
        <v>79</v>
      </c>
      <c r="B80" t="s">
        <v>99</v>
      </c>
      <c r="C80" t="s">
        <v>86</v>
      </c>
    </row>
    <row r="81" spans="1:3" x14ac:dyDescent="0.25">
      <c r="A81">
        <v>80</v>
      </c>
      <c r="B81" t="s">
        <v>100</v>
      </c>
      <c r="C81" t="s">
        <v>86</v>
      </c>
    </row>
    <row r="82" spans="1:3" x14ac:dyDescent="0.25">
      <c r="A82">
        <v>81</v>
      </c>
      <c r="B82" t="s">
        <v>101</v>
      </c>
      <c r="C82" t="s">
        <v>86</v>
      </c>
    </row>
    <row r="83" spans="1:3" x14ac:dyDescent="0.25">
      <c r="A83">
        <v>82</v>
      </c>
      <c r="B83" t="s">
        <v>102</v>
      </c>
      <c r="C83" t="s">
        <v>86</v>
      </c>
    </row>
    <row r="84" spans="1:3" x14ac:dyDescent="0.25">
      <c r="A84">
        <v>83</v>
      </c>
      <c r="B84" t="s">
        <v>103</v>
      </c>
      <c r="C84" t="s">
        <v>86</v>
      </c>
    </row>
    <row r="85" spans="1:3" x14ac:dyDescent="0.25">
      <c r="A85">
        <v>84</v>
      </c>
      <c r="B85" t="s">
        <v>54</v>
      </c>
      <c r="C85" t="s">
        <v>0</v>
      </c>
    </row>
    <row r="86" spans="1:3" x14ac:dyDescent="0.25">
      <c r="A86">
        <v>85</v>
      </c>
      <c r="B86" t="s">
        <v>55</v>
      </c>
      <c r="C86" t="s">
        <v>0</v>
      </c>
    </row>
    <row r="87" spans="1:3" x14ac:dyDescent="0.25">
      <c r="A87">
        <v>86</v>
      </c>
      <c r="B87" t="s">
        <v>56</v>
      </c>
      <c r="C87" t="s">
        <v>0</v>
      </c>
    </row>
    <row r="88" spans="1:3" x14ac:dyDescent="0.25">
      <c r="A88">
        <v>87</v>
      </c>
      <c r="B88" t="s">
        <v>57</v>
      </c>
      <c r="C88" t="s">
        <v>0</v>
      </c>
    </row>
    <row r="89" spans="1:3" x14ac:dyDescent="0.25">
      <c r="A89">
        <v>88</v>
      </c>
      <c r="B89" t="s">
        <v>58</v>
      </c>
      <c r="C89" t="s">
        <v>0</v>
      </c>
    </row>
    <row r="90" spans="1:3" x14ac:dyDescent="0.25">
      <c r="A90">
        <v>89</v>
      </c>
      <c r="B90" t="s">
        <v>59</v>
      </c>
      <c r="C90" t="s">
        <v>0</v>
      </c>
    </row>
    <row r="91" spans="1:3" x14ac:dyDescent="0.25">
      <c r="A91">
        <v>90</v>
      </c>
      <c r="B91" t="s">
        <v>60</v>
      </c>
      <c r="C91" t="s">
        <v>0</v>
      </c>
    </row>
    <row r="92" spans="1:3" x14ac:dyDescent="0.25">
      <c r="A92">
        <v>91</v>
      </c>
      <c r="B92" t="s">
        <v>61</v>
      </c>
      <c r="C92" t="s">
        <v>0</v>
      </c>
    </row>
    <row r="93" spans="1:3" x14ac:dyDescent="0.25">
      <c r="A93">
        <v>92</v>
      </c>
      <c r="B93" t="s">
        <v>126</v>
      </c>
      <c r="C93" t="s">
        <v>1</v>
      </c>
    </row>
    <row r="94" spans="1:3" x14ac:dyDescent="0.25">
      <c r="A94">
        <v>93</v>
      </c>
      <c r="B94" t="s">
        <v>62</v>
      </c>
      <c r="C94" t="s">
        <v>0</v>
      </c>
    </row>
    <row r="95" spans="1:3" x14ac:dyDescent="0.25">
      <c r="A95">
        <v>94</v>
      </c>
      <c r="B95" t="s">
        <v>63</v>
      </c>
      <c r="C95" t="s">
        <v>0</v>
      </c>
    </row>
    <row r="96" spans="1:3" x14ac:dyDescent="0.25">
      <c r="A96">
        <v>95</v>
      </c>
      <c r="B96" t="s">
        <v>64</v>
      </c>
      <c r="C96" t="s">
        <v>0</v>
      </c>
    </row>
    <row r="97" spans="1:3" x14ac:dyDescent="0.25">
      <c r="A97">
        <v>96</v>
      </c>
      <c r="B97" t="s">
        <v>127</v>
      </c>
      <c r="C97" t="s">
        <v>1</v>
      </c>
    </row>
    <row r="98" spans="1:3" x14ac:dyDescent="0.25">
      <c r="A98">
        <v>97</v>
      </c>
      <c r="B98" t="s">
        <v>128</v>
      </c>
      <c r="C98" t="s">
        <v>1</v>
      </c>
    </row>
    <row r="99" spans="1:3" x14ac:dyDescent="0.25">
      <c r="A99">
        <v>98</v>
      </c>
      <c r="B99" t="s">
        <v>65</v>
      </c>
      <c r="C99" t="s">
        <v>0</v>
      </c>
    </row>
    <row r="100" spans="1:3" x14ac:dyDescent="0.25">
      <c r="A100">
        <v>99</v>
      </c>
      <c r="B100" t="s">
        <v>66</v>
      </c>
      <c r="C100" t="s">
        <v>0</v>
      </c>
    </row>
    <row r="101" spans="1:3" x14ac:dyDescent="0.25">
      <c r="A101">
        <v>100</v>
      </c>
      <c r="B101" t="s">
        <v>67</v>
      </c>
      <c r="C101" t="s">
        <v>0</v>
      </c>
    </row>
    <row r="102" spans="1:3" x14ac:dyDescent="0.25">
      <c r="A102">
        <v>101</v>
      </c>
      <c r="B102" t="s">
        <v>68</v>
      </c>
      <c r="C102" t="s">
        <v>0</v>
      </c>
    </row>
    <row r="103" spans="1:3" x14ac:dyDescent="0.25">
      <c r="A103">
        <v>102</v>
      </c>
      <c r="B103" t="s">
        <v>104</v>
      </c>
      <c r="C103" t="s">
        <v>86</v>
      </c>
    </row>
    <row r="104" spans="1:3" x14ac:dyDescent="0.25">
      <c r="A104">
        <v>103</v>
      </c>
      <c r="B104" t="s">
        <v>129</v>
      </c>
      <c r="C104" t="s">
        <v>1</v>
      </c>
    </row>
    <row r="105" spans="1:3" x14ac:dyDescent="0.25">
      <c r="A105">
        <v>104</v>
      </c>
      <c r="B105" t="s">
        <v>69</v>
      </c>
      <c r="C105" t="s">
        <v>0</v>
      </c>
    </row>
    <row r="106" spans="1:3" x14ac:dyDescent="0.25">
      <c r="A106">
        <v>105</v>
      </c>
      <c r="B106" t="s">
        <v>70</v>
      </c>
      <c r="C106" t="s">
        <v>0</v>
      </c>
    </row>
    <row r="107" spans="1:3" x14ac:dyDescent="0.25">
      <c r="A107">
        <v>106</v>
      </c>
      <c r="B107" t="s">
        <v>71</v>
      </c>
      <c r="C107" t="s">
        <v>0</v>
      </c>
    </row>
    <row r="108" spans="1:3" x14ac:dyDescent="0.25">
      <c r="A108">
        <v>107</v>
      </c>
      <c r="B108" t="s">
        <v>72</v>
      </c>
      <c r="C108" t="s">
        <v>0</v>
      </c>
    </row>
    <row r="109" spans="1:3" x14ac:dyDescent="0.25">
      <c r="A109">
        <v>108</v>
      </c>
      <c r="B109" t="s">
        <v>73</v>
      </c>
      <c r="C109" t="s">
        <v>0</v>
      </c>
    </row>
    <row r="110" spans="1:3" x14ac:dyDescent="0.25">
      <c r="A110">
        <v>109</v>
      </c>
      <c r="B110" t="s">
        <v>130</v>
      </c>
      <c r="C110" t="s">
        <v>1</v>
      </c>
    </row>
    <row r="111" spans="1:3" x14ac:dyDescent="0.25">
      <c r="A111">
        <v>110</v>
      </c>
      <c r="B111" t="s">
        <v>74</v>
      </c>
      <c r="C111" t="s">
        <v>0</v>
      </c>
    </row>
    <row r="112" spans="1:3" x14ac:dyDescent="0.25">
      <c r="A112">
        <v>111</v>
      </c>
      <c r="B112" t="s">
        <v>105</v>
      </c>
      <c r="C112" t="s">
        <v>86</v>
      </c>
    </row>
    <row r="113" spans="1:3" x14ac:dyDescent="0.25">
      <c r="A113">
        <v>112</v>
      </c>
      <c r="B113" t="s">
        <v>106</v>
      </c>
      <c r="C113" t="s">
        <v>86</v>
      </c>
    </row>
    <row r="114" spans="1:3" x14ac:dyDescent="0.25">
      <c r="A114">
        <v>113</v>
      </c>
      <c r="B114" t="s">
        <v>75</v>
      </c>
      <c r="C114" t="s">
        <v>0</v>
      </c>
    </row>
    <row r="115" spans="1:3" x14ac:dyDescent="0.25">
      <c r="A115">
        <v>114</v>
      </c>
      <c r="B115" t="s">
        <v>131</v>
      </c>
      <c r="C115" t="s">
        <v>1</v>
      </c>
    </row>
    <row r="116" spans="1:3" x14ac:dyDescent="0.25">
      <c r="A116">
        <v>115</v>
      </c>
      <c r="B116" t="s">
        <v>76</v>
      </c>
      <c r="C116" t="s">
        <v>0</v>
      </c>
    </row>
    <row r="117" spans="1:3" x14ac:dyDescent="0.25">
      <c r="A117">
        <v>116</v>
      </c>
      <c r="B117" t="s">
        <v>107</v>
      </c>
      <c r="C117" t="s">
        <v>86</v>
      </c>
    </row>
    <row r="118" spans="1:3" x14ac:dyDescent="0.25">
      <c r="A118">
        <v>117</v>
      </c>
      <c r="B118" t="s">
        <v>77</v>
      </c>
      <c r="C118" t="s">
        <v>0</v>
      </c>
    </row>
    <row r="119" spans="1:3" x14ac:dyDescent="0.25">
      <c r="A119">
        <v>118</v>
      </c>
      <c r="B119" t="s">
        <v>78</v>
      </c>
      <c r="C119" t="s">
        <v>0</v>
      </c>
    </row>
    <row r="120" spans="1:3" x14ac:dyDescent="0.25">
      <c r="A120">
        <v>119</v>
      </c>
      <c r="B120" t="s">
        <v>108</v>
      </c>
      <c r="C120" t="s">
        <v>86</v>
      </c>
    </row>
    <row r="121" spans="1:3" x14ac:dyDescent="0.25">
      <c r="A121">
        <v>120</v>
      </c>
      <c r="B121" t="s">
        <v>132</v>
      </c>
      <c r="C121" t="s">
        <v>1</v>
      </c>
    </row>
    <row r="122" spans="1:3" x14ac:dyDescent="0.25">
      <c r="A122">
        <v>121</v>
      </c>
      <c r="B122" t="s">
        <v>109</v>
      </c>
      <c r="C122" t="s">
        <v>86</v>
      </c>
    </row>
    <row r="123" spans="1:3" x14ac:dyDescent="0.25">
      <c r="A123">
        <v>122</v>
      </c>
      <c r="B123" t="s">
        <v>79</v>
      </c>
      <c r="C123" t="s">
        <v>0</v>
      </c>
    </row>
    <row r="124" spans="1:3" x14ac:dyDescent="0.25">
      <c r="A124">
        <v>123</v>
      </c>
      <c r="B124" t="s">
        <v>80</v>
      </c>
      <c r="C124" t="s">
        <v>0</v>
      </c>
    </row>
    <row r="125" spans="1:3" x14ac:dyDescent="0.25">
      <c r="A125">
        <v>124</v>
      </c>
      <c r="B125" t="s">
        <v>110</v>
      </c>
      <c r="C125" t="s">
        <v>86</v>
      </c>
    </row>
    <row r="126" spans="1:3" x14ac:dyDescent="0.25">
      <c r="A126">
        <v>125</v>
      </c>
      <c r="B126" t="s">
        <v>81</v>
      </c>
      <c r="C126" t="s">
        <v>0</v>
      </c>
    </row>
    <row r="127" spans="1:3" x14ac:dyDescent="0.25">
      <c r="A127">
        <v>126</v>
      </c>
      <c r="B127" t="s">
        <v>82</v>
      </c>
      <c r="C127" t="s">
        <v>0</v>
      </c>
    </row>
    <row r="128" spans="1:3" x14ac:dyDescent="0.25">
      <c r="A128">
        <v>127</v>
      </c>
      <c r="B128" t="s">
        <v>83</v>
      </c>
      <c r="C128" t="s">
        <v>0</v>
      </c>
    </row>
    <row r="129" spans="1:3" x14ac:dyDescent="0.25">
      <c r="A129">
        <v>0</v>
      </c>
      <c r="B129" t="s">
        <v>137</v>
      </c>
      <c r="C129" t="s">
        <v>138</v>
      </c>
    </row>
    <row r="130" spans="1:3" x14ac:dyDescent="0.25">
      <c r="A130">
        <v>128</v>
      </c>
      <c r="B130" t="s">
        <v>84</v>
      </c>
      <c r="C130" t="s">
        <v>0</v>
      </c>
    </row>
    <row r="131" spans="1:3" x14ac:dyDescent="0.25">
      <c r="A131">
        <v>129</v>
      </c>
      <c r="B131" t="s">
        <v>111</v>
      </c>
      <c r="C131" t="s">
        <v>86</v>
      </c>
    </row>
    <row r="132" spans="1:3" x14ac:dyDescent="0.25">
      <c r="A132">
        <v>130</v>
      </c>
      <c r="B132" t="s">
        <v>112</v>
      </c>
      <c r="C132" t="s">
        <v>86</v>
      </c>
    </row>
  </sheetData>
  <autoFilter ref="A1:C132" xr:uid="{00000000-0009-0000-0000-000002000000}">
    <sortState xmlns:xlrd2="http://schemas.microsoft.com/office/spreadsheetml/2017/richdata2" ref="A2:C132">
      <sortCondition ref="B1:B131"/>
    </sortState>
  </autoFilter>
  <sortState xmlns:xlrd2="http://schemas.microsoft.com/office/spreadsheetml/2017/richdata2" ref="I1:I186">
    <sortCondition ref="I1:I18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4E498-369C-494D-9E30-263FC45054C4}">
  <dimension ref="A1:F153"/>
  <sheetViews>
    <sheetView workbookViewId="0">
      <selection activeCell="C1" sqref="C1"/>
    </sheetView>
  </sheetViews>
  <sheetFormatPr defaultRowHeight="15" x14ac:dyDescent="0.25"/>
  <cols>
    <col min="1" max="1" width="9.85546875" bestFit="1" customWidth="1"/>
    <col min="2" max="2" width="9.28515625" bestFit="1" customWidth="1"/>
    <col min="3" max="3" width="65.7109375" bestFit="1" customWidth="1"/>
    <col min="4" max="4" width="72.42578125" bestFit="1" customWidth="1"/>
    <col min="5" max="5" width="11.85546875" bestFit="1" customWidth="1"/>
  </cols>
  <sheetData>
    <row r="1" spans="1:6" x14ac:dyDescent="0.25">
      <c r="A1" s="53" t="s">
        <v>402</v>
      </c>
      <c r="B1" s="54" t="s">
        <v>145</v>
      </c>
      <c r="C1" s="54" t="s">
        <v>144</v>
      </c>
      <c r="D1" s="54" t="s">
        <v>403</v>
      </c>
      <c r="E1" s="54" t="s">
        <v>412</v>
      </c>
      <c r="F1" s="54" t="s">
        <v>404</v>
      </c>
    </row>
    <row r="2" spans="1:6" x14ac:dyDescent="0.25">
      <c r="A2" s="53" t="s">
        <v>146</v>
      </c>
      <c r="B2" s="55" t="s">
        <v>147</v>
      </c>
      <c r="C2" s="55" t="s">
        <v>115</v>
      </c>
      <c r="D2" s="55" t="str">
        <f>Table3[[#This Row],[Company]]&amp;"."&amp;Table3[[#This Row],[Branch]]</f>
        <v>USMHU.HOSPITAL UNIVERSITI SAINS MALAYSIA</v>
      </c>
      <c r="E2" s="56" t="s">
        <v>413</v>
      </c>
      <c r="F2" s="53" t="str">
        <f>Table3[[#This Row],[Branch_ID]]</f>
        <v>022</v>
      </c>
    </row>
    <row r="3" spans="1:6" x14ac:dyDescent="0.25">
      <c r="A3" s="53" t="s">
        <v>148</v>
      </c>
      <c r="B3" s="55" t="s">
        <v>147</v>
      </c>
      <c r="C3" s="55" t="s">
        <v>414</v>
      </c>
      <c r="D3" s="55" t="str">
        <f>Table3[[#This Row],[Company]]&amp;"."&amp;Table3[[#This Row],[Branch]]</f>
        <v>USMHU.JABATAN BENDAHARI-HU</v>
      </c>
      <c r="E3" s="56" t="s">
        <v>413</v>
      </c>
      <c r="F3" s="53" t="str">
        <f>Table3[[#This Row],[Branch_ID]]</f>
        <v>034</v>
      </c>
    </row>
    <row r="4" spans="1:6" x14ac:dyDescent="0.25">
      <c r="A4" s="53" t="s">
        <v>149</v>
      </c>
      <c r="B4" s="55" t="s">
        <v>147</v>
      </c>
      <c r="C4" s="55" t="s">
        <v>415</v>
      </c>
      <c r="D4" s="55" t="str">
        <f>Table3[[#This Row],[Company]]&amp;"."&amp;Table3[[#This Row],[Branch]]</f>
        <v>USMHU.JABATAN PEMBANGUNAN-HU</v>
      </c>
      <c r="E4" s="56" t="s">
        <v>413</v>
      </c>
      <c r="F4" s="53" t="str">
        <f>Table3[[#This Row],[Branch_ID]]</f>
        <v>039</v>
      </c>
    </row>
    <row r="5" spans="1:6" x14ac:dyDescent="0.25">
      <c r="A5" s="53" t="s">
        <v>150</v>
      </c>
      <c r="B5" s="55" t="s">
        <v>147</v>
      </c>
      <c r="C5" s="55" t="s">
        <v>151</v>
      </c>
      <c r="D5" s="55" t="str">
        <f>Table3[[#This Row],[Company]]&amp;"."&amp;Table3[[#This Row],[Branch]]</f>
        <v>USMHU.JABATAN PENDAFTAR</v>
      </c>
      <c r="E5" s="56" t="s">
        <v>413</v>
      </c>
      <c r="F5" s="53" t="str">
        <f>Table3[[#This Row],[Branch_ID]]</f>
        <v>046</v>
      </c>
    </row>
    <row r="6" spans="1:6" x14ac:dyDescent="0.25">
      <c r="A6" s="53" t="s">
        <v>152</v>
      </c>
      <c r="B6" s="55" t="s">
        <v>147</v>
      </c>
      <c r="C6" s="55" t="s">
        <v>416</v>
      </c>
      <c r="D6" s="55" t="str">
        <f>Table3[[#This Row],[Company]]&amp;"."&amp;Table3[[#This Row],[Branch]]</f>
        <v>USMHU.PUSAT PENGETAHUAN KOMUNIKASI &amp; TEKNOLOGI-HU</v>
      </c>
      <c r="E6" s="56" t="s">
        <v>413</v>
      </c>
      <c r="F6" s="53" t="str">
        <f>Table3[[#This Row],[Branch_ID]]</f>
        <v>108</v>
      </c>
    </row>
    <row r="7" spans="1:6" x14ac:dyDescent="0.25">
      <c r="A7" s="53" t="s">
        <v>405</v>
      </c>
      <c r="B7" s="55" t="s">
        <v>155</v>
      </c>
      <c r="C7" s="55" t="s">
        <v>406</v>
      </c>
      <c r="D7" s="55" t="str">
        <f>Table3[[#This Row],[Company]]&amp;"."&amp;Table3[[#This Row],[Branch]]</f>
        <v>USMIP.PUSAT PERUBATAN UNIVERSITI SAINS MALAYSIA BERTAM</v>
      </c>
      <c r="E7" s="57" t="s">
        <v>417</v>
      </c>
      <c r="F7" s="53" t="str">
        <f>Table3[[#This Row],[Branch_ID]]</f>
        <v>189</v>
      </c>
    </row>
    <row r="8" spans="1:6" x14ac:dyDescent="0.25">
      <c r="A8" s="53" t="s">
        <v>157</v>
      </c>
      <c r="B8" s="55" t="s">
        <v>159</v>
      </c>
      <c r="C8" s="55" t="s">
        <v>158</v>
      </c>
      <c r="D8" s="55" t="str">
        <f>Table3[[#This Row],[Company]]&amp;"."&amp;Table3[[#This Row],[Branch]]</f>
        <v>USMKI.BAHAGIAN HAL EHWAL AKADEMIK &amp; ANTARABANGSA</v>
      </c>
      <c r="E8" s="57" t="s">
        <v>418</v>
      </c>
      <c r="F8" s="53" t="str">
        <f>Table3[[#This Row],[Branch_ID]]</f>
        <v>001</v>
      </c>
    </row>
    <row r="9" spans="1:6" x14ac:dyDescent="0.25">
      <c r="A9" s="53" t="s">
        <v>160</v>
      </c>
      <c r="B9" s="55" t="s">
        <v>159</v>
      </c>
      <c r="C9" s="55" t="s">
        <v>419</v>
      </c>
      <c r="D9" s="55" t="str">
        <f>Table3[[#This Row],[Company]]&amp;"."&amp;Table3[[#This Row],[Branch]]</f>
        <v>USMKI.BAHAGIAN HAL EHWAL PEMBANGUNAN PELAJAR &amp; ALUMNI-KI</v>
      </c>
      <c r="E9" s="57" t="s">
        <v>418</v>
      </c>
      <c r="F9" s="53" t="str">
        <f>Table3[[#This Row],[Branch_ID]]</f>
        <v>002</v>
      </c>
    </row>
    <row r="10" spans="1:6" x14ac:dyDescent="0.25">
      <c r="A10" s="53" t="s">
        <v>161</v>
      </c>
      <c r="B10" s="55" t="s">
        <v>159</v>
      </c>
      <c r="C10" s="55" t="s">
        <v>162</v>
      </c>
      <c r="D10" s="55" t="str">
        <f>Table3[[#This Row],[Company]]&amp;"."&amp;Table3[[#This Row],[Branch]]</f>
        <v>USMKI.BAHAGIAN JARINGAN INDUSTRI &amp; MASYARAKAT</v>
      </c>
      <c r="E10" s="57" t="s">
        <v>418</v>
      </c>
      <c r="F10" s="53" t="str">
        <f>Table3[[#This Row],[Branch_ID]]</f>
        <v>005</v>
      </c>
    </row>
    <row r="11" spans="1:6" x14ac:dyDescent="0.25">
      <c r="A11" s="53" t="s">
        <v>163</v>
      </c>
      <c r="B11" s="55" t="s">
        <v>159</v>
      </c>
      <c r="C11" s="55" t="s">
        <v>164</v>
      </c>
      <c r="D11" s="55" t="str">
        <f>Table3[[#This Row],[Company]]&amp;"."&amp;Table3[[#This Row],[Branch]]</f>
        <v>USMKI.BAHAGIAN KELESTARIAN &amp; PEMBANGUNAN INSTITUSI</v>
      </c>
      <c r="E11" s="57" t="s">
        <v>418</v>
      </c>
      <c r="F11" s="53" t="str">
        <f>Table3[[#This Row],[Branch_ID]]</f>
        <v>006</v>
      </c>
    </row>
    <row r="12" spans="1:6" x14ac:dyDescent="0.25">
      <c r="A12" s="53" t="s">
        <v>165</v>
      </c>
      <c r="B12" s="55" t="s">
        <v>159</v>
      </c>
      <c r="C12" s="55" t="s">
        <v>420</v>
      </c>
      <c r="D12" s="55" t="str">
        <f>Table3[[#This Row],[Company]]&amp;"."&amp;Table3[[#This Row],[Branch]]</f>
        <v>USMKI.BAHAGIAN PENYELIDIKAN &amp; INOVASI-KI</v>
      </c>
      <c r="E12" s="57" t="s">
        <v>418</v>
      </c>
      <c r="F12" s="53" t="str">
        <f>Table3[[#This Row],[Branch_ID]]</f>
        <v>007</v>
      </c>
    </row>
    <row r="13" spans="1:6" x14ac:dyDescent="0.25">
      <c r="A13" s="53" t="s">
        <v>166</v>
      </c>
      <c r="B13" s="55" t="s">
        <v>159</v>
      </c>
      <c r="C13" s="55" t="s">
        <v>167</v>
      </c>
      <c r="D13" s="55" t="str">
        <f>Table3[[#This Row],[Company]]&amp;"."&amp;Table3[[#This Row],[Branch]]</f>
        <v>USMKI.CETREE</v>
      </c>
      <c r="E13" s="57" t="s">
        <v>418</v>
      </c>
      <c r="F13" s="53" t="str">
        <f>Table3[[#This Row],[Branch_ID]]</f>
        <v>010</v>
      </c>
    </row>
    <row r="14" spans="1:6" x14ac:dyDescent="0.25">
      <c r="A14" s="53" t="s">
        <v>168</v>
      </c>
      <c r="B14" s="55" t="s">
        <v>159</v>
      </c>
      <c r="C14" s="55" t="s">
        <v>169</v>
      </c>
      <c r="D14" s="55" t="str">
        <f>Table3[[#This Row],[Company]]&amp;"."&amp;Table3[[#This Row],[Branch]]</f>
        <v>USMKI.CHALET MUKAHEAD</v>
      </c>
      <c r="E14" s="57" t="s">
        <v>418</v>
      </c>
      <c r="F14" s="53" t="str">
        <f>Table3[[#This Row],[Branch_ID]]</f>
        <v>011</v>
      </c>
    </row>
    <row r="15" spans="1:6" x14ac:dyDescent="0.25">
      <c r="A15" s="53" t="s">
        <v>170</v>
      </c>
      <c r="B15" s="55" t="s">
        <v>159</v>
      </c>
      <c r="C15" s="55" t="s">
        <v>171</v>
      </c>
      <c r="D15" s="55" t="str">
        <f>Table3[[#This Row],[Company]]&amp;"."&amp;Table3[[#This Row],[Branch]]</f>
        <v>USMKI.DESASISWA AMANDAMAI</v>
      </c>
      <c r="E15" s="57" t="s">
        <v>418</v>
      </c>
      <c r="F15" s="53" t="str">
        <f>Table3[[#This Row],[Branch_ID]]</f>
        <v>012</v>
      </c>
    </row>
    <row r="16" spans="1:6" x14ac:dyDescent="0.25">
      <c r="A16" s="53" t="s">
        <v>172</v>
      </c>
      <c r="B16" s="55" t="s">
        <v>159</v>
      </c>
      <c r="C16" s="55" t="s">
        <v>13</v>
      </c>
      <c r="D16" s="55" t="str">
        <f>Table3[[#This Row],[Company]]&amp;"."&amp;Table3[[#This Row],[Branch]]</f>
        <v>USMKI.DESASISWA BAKTI FAJAR PERMAI &amp; PETAS</v>
      </c>
      <c r="E16" s="57" t="s">
        <v>418</v>
      </c>
      <c r="F16" s="53" t="str">
        <f>Table3[[#This Row],[Branch_ID]]</f>
        <v>013</v>
      </c>
    </row>
    <row r="17" spans="1:6" x14ac:dyDescent="0.25">
      <c r="A17" s="53" t="s">
        <v>173</v>
      </c>
      <c r="B17" s="55" t="s">
        <v>159</v>
      </c>
      <c r="C17" s="55" t="s">
        <v>174</v>
      </c>
      <c r="D17" s="55" t="str">
        <f>Table3[[#This Row],[Company]]&amp;"."&amp;Table3[[#This Row],[Branch]]</f>
        <v>USMKI.DESASISWA CAHAYA GEMILANG</v>
      </c>
      <c r="E17" s="57" t="s">
        <v>418</v>
      </c>
      <c r="F17" s="53" t="str">
        <f>Table3[[#This Row],[Branch_ID]]</f>
        <v>014</v>
      </c>
    </row>
    <row r="18" spans="1:6" x14ac:dyDescent="0.25">
      <c r="A18" s="53" t="s">
        <v>175</v>
      </c>
      <c r="B18" s="55" t="s">
        <v>159</v>
      </c>
      <c r="C18" s="55" t="s">
        <v>176</v>
      </c>
      <c r="D18" s="55" t="str">
        <f>Table3[[#This Row],[Company]]&amp;"."&amp;Table3[[#This Row],[Branch]]</f>
        <v>USMKI.DESASISWA INDAHKEMBARA</v>
      </c>
      <c r="E18" s="57" t="s">
        <v>418</v>
      </c>
      <c r="F18" s="53" t="str">
        <f>Table3[[#This Row],[Branch_ID]]</f>
        <v>015</v>
      </c>
    </row>
    <row r="19" spans="1:6" x14ac:dyDescent="0.25">
      <c r="A19" s="53" t="s">
        <v>177</v>
      </c>
      <c r="B19" s="55" t="s">
        <v>159</v>
      </c>
      <c r="C19" s="55" t="s">
        <v>17</v>
      </c>
      <c r="D19" s="55" t="str">
        <f>Table3[[#This Row],[Company]]&amp;"."&amp;Table3[[#This Row],[Branch]]</f>
        <v>USMKI.DESASISWA RESTU</v>
      </c>
      <c r="E19" s="57" t="s">
        <v>418</v>
      </c>
      <c r="F19" s="53" t="str">
        <f>Table3[[#This Row],[Branch_ID]]</f>
        <v>018</v>
      </c>
    </row>
    <row r="20" spans="1:6" x14ac:dyDescent="0.25">
      <c r="A20" s="53" t="s">
        <v>178</v>
      </c>
      <c r="B20" s="55" t="s">
        <v>159</v>
      </c>
      <c r="C20" s="55" t="s">
        <v>18</v>
      </c>
      <c r="D20" s="55" t="str">
        <f>Table3[[#This Row],[Company]]&amp;"."&amp;Table3[[#This Row],[Branch]]</f>
        <v>USMKI.DESASISWA SAUJANA</v>
      </c>
      <c r="E20" s="57" t="s">
        <v>418</v>
      </c>
      <c r="F20" s="53" t="str">
        <f>Table3[[#This Row],[Branch_ID]]</f>
        <v>019</v>
      </c>
    </row>
    <row r="21" spans="1:6" x14ac:dyDescent="0.25">
      <c r="A21" s="53" t="s">
        <v>179</v>
      </c>
      <c r="B21" s="55" t="s">
        <v>159</v>
      </c>
      <c r="C21" s="55" t="s">
        <v>19</v>
      </c>
      <c r="D21" s="55" t="str">
        <f>Table3[[#This Row],[Company]]&amp;"."&amp;Table3[[#This Row],[Branch]]</f>
        <v>USMKI.DESASISWA TEKUN</v>
      </c>
      <c r="E21" s="57" t="s">
        <v>418</v>
      </c>
      <c r="F21" s="53" t="str">
        <f>Table3[[#This Row],[Branch_ID]]</f>
        <v>020</v>
      </c>
    </row>
    <row r="22" spans="1:6" x14ac:dyDescent="0.25">
      <c r="A22" s="53" t="s">
        <v>180</v>
      </c>
      <c r="B22" s="55" t="s">
        <v>159</v>
      </c>
      <c r="C22" s="55" t="s">
        <v>20</v>
      </c>
      <c r="D22" s="55" t="str">
        <f>Table3[[#This Row],[Company]]&amp;"."&amp;Table3[[#This Row],[Branch]]</f>
        <v>USMKI.DEWAN BUDAYA</v>
      </c>
      <c r="E22" s="57" t="s">
        <v>418</v>
      </c>
      <c r="F22" s="53" t="str">
        <f>Table3[[#This Row],[Branch_ID]]</f>
        <v>021</v>
      </c>
    </row>
    <row r="23" spans="1:6" x14ac:dyDescent="0.25">
      <c r="A23" s="53" t="s">
        <v>181</v>
      </c>
      <c r="B23" s="55" t="s">
        <v>159</v>
      </c>
      <c r="C23" s="55" t="s">
        <v>182</v>
      </c>
      <c r="D23" s="55" t="str">
        <f>Table3[[#This Row],[Company]]&amp;"."&amp;Table3[[#This Row],[Branch]]</f>
        <v>USMKI.INST. PENYELIDIKAN &amp; TEKNOLOGI NANO-OPTOELEKTRONIK</v>
      </c>
      <c r="E23" s="57" t="s">
        <v>418</v>
      </c>
      <c r="F23" s="53" t="str">
        <f>Table3[[#This Row],[Branch_ID]]</f>
        <v>023</v>
      </c>
    </row>
    <row r="24" spans="1:6" x14ac:dyDescent="0.25">
      <c r="A24" s="53" t="s">
        <v>183</v>
      </c>
      <c r="B24" s="55" t="s">
        <v>159</v>
      </c>
      <c r="C24" s="55" t="s">
        <v>184</v>
      </c>
      <c r="D24" s="55" t="str">
        <f>Table3[[#This Row],[Company]]&amp;"."&amp;Table3[[#This Row],[Branch]]</f>
        <v>USMKI.INSTITUT PENGAJIAN SISWAZAH</v>
      </c>
      <c r="E24" s="57" t="s">
        <v>418</v>
      </c>
      <c r="F24" s="53" t="str">
        <f>Table3[[#This Row],[Branch_ID]]</f>
        <v>025</v>
      </c>
    </row>
    <row r="25" spans="1:6" x14ac:dyDescent="0.25">
      <c r="A25" s="53" t="s">
        <v>185</v>
      </c>
      <c r="B25" s="55" t="s">
        <v>159</v>
      </c>
      <c r="C25" s="55" t="s">
        <v>23</v>
      </c>
      <c r="D25" s="55" t="str">
        <f>Table3[[#This Row],[Company]]&amp;"."&amp;Table3[[#This Row],[Branch]]</f>
        <v>USMKI.INSTITUT PENYELIDIKAN PENDIDIKAN TINGGI NEGARA</v>
      </c>
      <c r="E25" s="57" t="s">
        <v>418</v>
      </c>
      <c r="F25" s="53" t="str">
        <f>Table3[[#This Row],[Branch_ID]]</f>
        <v>028</v>
      </c>
    </row>
    <row r="26" spans="1:6" x14ac:dyDescent="0.25">
      <c r="A26" s="53" t="s">
        <v>267</v>
      </c>
      <c r="B26" s="55" t="s">
        <v>159</v>
      </c>
      <c r="C26" s="55" t="s">
        <v>421</v>
      </c>
      <c r="D26" s="55" t="str">
        <f>Table3[[#This Row],[Company]]&amp;"."&amp;Table3[[#This Row],[Branch]]</f>
        <v>USMKI.INSTITUT PENYELIDIKAN PERUBATAN MOLEKUL KI</v>
      </c>
      <c r="E26" s="57" t="s">
        <v>418</v>
      </c>
      <c r="F26" s="53" t="str">
        <f>Table3[[#This Row],[Branch_ID]]</f>
        <v>180</v>
      </c>
    </row>
    <row r="27" spans="1:6" x14ac:dyDescent="0.25">
      <c r="A27" s="53" t="s">
        <v>153</v>
      </c>
      <c r="B27" s="55" t="s">
        <v>159</v>
      </c>
      <c r="C27" s="55" t="s">
        <v>154</v>
      </c>
      <c r="D27" s="55" t="str">
        <f>Table3[[#This Row],[Company]]&amp;"."&amp;Table3[[#This Row],[Branch]]</f>
        <v>USMKI.INSTITUT PERUBATAN &amp; PERGIGIAN TERMAJU</v>
      </c>
      <c r="E27" s="57" t="s">
        <v>418</v>
      </c>
      <c r="F27" s="53" t="str">
        <f>Table3[[#This Row],[Branch_ID]]</f>
        <v>030</v>
      </c>
    </row>
    <row r="28" spans="1:6" x14ac:dyDescent="0.25">
      <c r="A28" s="53" t="s">
        <v>186</v>
      </c>
      <c r="B28" s="55" t="s">
        <v>159</v>
      </c>
      <c r="C28" s="55" t="s">
        <v>422</v>
      </c>
      <c r="D28" s="55" t="str">
        <f>Table3[[#This Row],[Company]]&amp;"."&amp;Table3[[#This Row],[Branch]]</f>
        <v>USMKI.JABATAN BENDAHARI-KI</v>
      </c>
      <c r="E28" s="57" t="s">
        <v>418</v>
      </c>
      <c r="F28" s="53" t="str">
        <f>Table3[[#This Row],[Branch_ID]]</f>
        <v>031</v>
      </c>
    </row>
    <row r="29" spans="1:6" x14ac:dyDescent="0.25">
      <c r="A29" s="53" t="s">
        <v>187</v>
      </c>
      <c r="B29" s="55" t="s">
        <v>159</v>
      </c>
      <c r="C29" s="55" t="s">
        <v>423</v>
      </c>
      <c r="D29" s="55" t="str">
        <f>Table3[[#This Row],[Company]]&amp;"."&amp;Table3[[#This Row],[Branch]]</f>
        <v>USMKI.JABATAN KESELAMATAN-KI</v>
      </c>
      <c r="E29" s="57" t="s">
        <v>418</v>
      </c>
      <c r="F29" s="53" t="str">
        <f>Table3[[#This Row],[Branch_ID]]</f>
        <v>036</v>
      </c>
    </row>
    <row r="30" spans="1:6" x14ac:dyDescent="0.25">
      <c r="A30" s="53" t="s">
        <v>188</v>
      </c>
      <c r="B30" s="55" t="s">
        <v>159</v>
      </c>
      <c r="C30" s="55" t="s">
        <v>424</v>
      </c>
      <c r="D30" s="55" t="str">
        <f>Table3[[#This Row],[Company]]&amp;"."&amp;Table3[[#This Row],[Branch]]</f>
        <v>USMKI.JABATAN PEMBANGUNAN &amp; PENGURUSAN ASET-KI</v>
      </c>
      <c r="E30" s="57" t="s">
        <v>418</v>
      </c>
      <c r="F30" s="53" t="str">
        <f>Table3[[#This Row],[Branch_ID]]</f>
        <v>040</v>
      </c>
    </row>
    <row r="31" spans="1:6" x14ac:dyDescent="0.25">
      <c r="A31" s="53" t="s">
        <v>189</v>
      </c>
      <c r="B31" s="55" t="s">
        <v>159</v>
      </c>
      <c r="C31" s="55" t="s">
        <v>425</v>
      </c>
      <c r="D31" s="55" t="str">
        <f>Table3[[#This Row],[Company]]&amp;"."&amp;Table3[[#This Row],[Branch]]</f>
        <v>USMKI.JABATAN PENDAFTAR-KI</v>
      </c>
      <c r="E31" s="57" t="s">
        <v>418</v>
      </c>
      <c r="F31" s="53" t="str">
        <f>Table3[[#This Row],[Branch_ID]]</f>
        <v>043</v>
      </c>
    </row>
    <row r="32" spans="1:6" x14ac:dyDescent="0.25">
      <c r="A32" s="53" t="s">
        <v>426</v>
      </c>
      <c r="B32" s="55" t="s">
        <v>159</v>
      </c>
      <c r="C32" s="55" t="s">
        <v>427</v>
      </c>
      <c r="D32" s="55" t="str">
        <f>Table3[[#This Row],[Company]]&amp;"."&amp;Table3[[#This Row],[Branch]]</f>
        <v>USMKI.KANITA</v>
      </c>
      <c r="E32" s="57" t="s">
        <v>418</v>
      </c>
      <c r="F32" s="53" t="str">
        <f>Table3[[#This Row],[Branch_ID]]</f>
        <v>219</v>
      </c>
    </row>
    <row r="33" spans="1:6" x14ac:dyDescent="0.25">
      <c r="A33" s="53" t="s">
        <v>190</v>
      </c>
      <c r="B33" s="55" t="s">
        <v>159</v>
      </c>
      <c r="C33" s="55" t="s">
        <v>31</v>
      </c>
      <c r="D33" s="55" t="str">
        <f>Table3[[#This Row],[Company]]&amp;"."&amp;Table3[[#This Row],[Branch]]</f>
        <v>USMKI.MUZIUM &amp; GALERI TUANKU FAUZIAH</v>
      </c>
      <c r="E33" s="57" t="s">
        <v>418</v>
      </c>
      <c r="F33" s="53" t="str">
        <f>Table3[[#This Row],[Branch_ID]]</f>
        <v>047</v>
      </c>
    </row>
    <row r="34" spans="1:6" x14ac:dyDescent="0.25">
      <c r="A34" s="53" t="s">
        <v>191</v>
      </c>
      <c r="B34" s="55" t="s">
        <v>159</v>
      </c>
      <c r="C34" s="55" t="s">
        <v>192</v>
      </c>
      <c r="D34" s="55" t="str">
        <f>Table3[[#This Row],[Company]]&amp;"."&amp;Table3[[#This Row],[Branch]]</f>
        <v>USMKI.PEJABAT NAIB CANSELOR</v>
      </c>
      <c r="E34" s="57" t="s">
        <v>418</v>
      </c>
      <c r="F34" s="53" t="str">
        <f>Table3[[#This Row],[Branch_ID]]</f>
        <v>049</v>
      </c>
    </row>
    <row r="35" spans="1:6" x14ac:dyDescent="0.25">
      <c r="A35" s="53" t="s">
        <v>193</v>
      </c>
      <c r="B35" s="55" t="s">
        <v>159</v>
      </c>
      <c r="C35" s="55" t="s">
        <v>32</v>
      </c>
      <c r="D35" s="55" t="str">
        <f>Table3[[#This Row],[Company]]&amp;"."&amp;Table3[[#This Row],[Branch]]</f>
        <v>USMKI.PEJABAT OMBUDSMAN</v>
      </c>
      <c r="E35" s="57" t="s">
        <v>418</v>
      </c>
      <c r="F35" s="53" t="str">
        <f>Table3[[#This Row],[Branch_ID]]</f>
        <v>050</v>
      </c>
    </row>
    <row r="36" spans="1:6" x14ac:dyDescent="0.25">
      <c r="A36" s="53" t="s">
        <v>194</v>
      </c>
      <c r="B36" s="55" t="s">
        <v>159</v>
      </c>
      <c r="C36" s="55" t="s">
        <v>195</v>
      </c>
      <c r="D36" s="55" t="str">
        <f>Table3[[#This Row],[Company]]&amp;"."&amp;Table3[[#This Row],[Branch]]</f>
        <v>USMKI.PEJABAT PEMAJUAN &amp; PERHUBUNGAN ALUMNI</v>
      </c>
      <c r="E36" s="57" t="s">
        <v>418</v>
      </c>
      <c r="F36" s="53" t="str">
        <f>Table3[[#This Row],[Branch_ID]]</f>
        <v>051</v>
      </c>
    </row>
    <row r="37" spans="1:6" x14ac:dyDescent="0.25">
      <c r="A37" s="53" t="s">
        <v>428</v>
      </c>
      <c r="B37" s="55" t="s">
        <v>159</v>
      </c>
      <c r="C37" s="55" t="s">
        <v>429</v>
      </c>
      <c r="D37" s="55" t="str">
        <f>Table3[[#This Row],[Company]]&amp;"."&amp;Table3[[#This Row],[Branch]]</f>
        <v>USMKI.PEJABAT PENGURUSAN MAKMAL BERPUSAT</v>
      </c>
      <c r="E37" s="57" t="s">
        <v>418</v>
      </c>
      <c r="F37" s="53" t="str">
        <f>Table3[[#This Row],[Branch_ID]]</f>
        <v>216</v>
      </c>
    </row>
    <row r="38" spans="1:6" x14ac:dyDescent="0.25">
      <c r="A38" s="53" t="s">
        <v>196</v>
      </c>
      <c r="B38" s="55" t="s">
        <v>159</v>
      </c>
      <c r="C38" s="55" t="s">
        <v>197</v>
      </c>
      <c r="D38" s="55" t="str">
        <f>Table3[[#This Row],[Company]]&amp;"."&amp;Table3[[#This Row],[Branch]]</f>
        <v>USMKI.PEJABAT PERUNDANGAN</v>
      </c>
      <c r="E38" s="57" t="s">
        <v>418</v>
      </c>
      <c r="F38" s="53" t="str">
        <f>Table3[[#This Row],[Branch_ID]]</f>
        <v>055</v>
      </c>
    </row>
    <row r="39" spans="1:6" x14ac:dyDescent="0.25">
      <c r="A39" s="53" t="s">
        <v>478</v>
      </c>
      <c r="B39" s="55" t="s">
        <v>159</v>
      </c>
      <c r="C39" s="55" t="s">
        <v>479</v>
      </c>
      <c r="D39" s="55" t="str">
        <f>Table3[[#This Row],[Company]]&amp;"."&amp;Table3[[#This Row],[Branch]]</f>
        <v>USMKI.PEJABAT ZAKAT, WAKAF DAN INFAQ (ZAWAIN)</v>
      </c>
      <c r="E39" s="57" t="s">
        <v>418</v>
      </c>
      <c r="F39" s="53" t="str">
        <f>Table3[[#This Row],[Branch_ID]]</f>
        <v>221</v>
      </c>
    </row>
    <row r="40" spans="1:6" x14ac:dyDescent="0.25">
      <c r="A40" s="53" t="s">
        <v>268</v>
      </c>
      <c r="B40" s="55" t="s">
        <v>159</v>
      </c>
      <c r="C40" s="55" t="s">
        <v>269</v>
      </c>
      <c r="D40" s="55" t="str">
        <f>Table3[[#This Row],[Company]]&amp;"."&amp;Table3[[#This Row],[Branch]]</f>
        <v>USMKI.PEMBANGUNAN KORPORAT STRATEGIK</v>
      </c>
      <c r="E40" s="57" t="s">
        <v>418</v>
      </c>
      <c r="F40" s="53" t="str">
        <f>Table3[[#This Row],[Branch_ID]]</f>
        <v>185</v>
      </c>
    </row>
    <row r="41" spans="1:6" x14ac:dyDescent="0.25">
      <c r="A41" s="53" t="s">
        <v>198</v>
      </c>
      <c r="B41" s="55" t="s">
        <v>159</v>
      </c>
      <c r="C41" s="55" t="s">
        <v>199</v>
      </c>
      <c r="D41" s="55" t="str">
        <f>Table3[[#This Row],[Company]]&amp;"."&amp;Table3[[#This Row],[Branch]]</f>
        <v>USMKI.PENERBIT USM</v>
      </c>
      <c r="E41" s="57" t="s">
        <v>418</v>
      </c>
      <c r="F41" s="53" t="str">
        <f>Table3[[#This Row],[Branch_ID]]</f>
        <v>056</v>
      </c>
    </row>
    <row r="42" spans="1:6" x14ac:dyDescent="0.25">
      <c r="A42" s="53" t="s">
        <v>200</v>
      </c>
      <c r="B42" s="55" t="s">
        <v>159</v>
      </c>
      <c r="C42" s="55" t="s">
        <v>430</v>
      </c>
      <c r="D42" s="55" t="str">
        <f>Table3[[#This Row],[Company]]&amp;"."&amp;Table3[[#This Row],[Branch]]</f>
        <v>USMKI.PENTADBIRAN PUSAT DESASISWA-KI</v>
      </c>
      <c r="E42" s="57" t="s">
        <v>418</v>
      </c>
      <c r="F42" s="53" t="str">
        <f>Table3[[#This Row],[Branch_ID]]</f>
        <v>057</v>
      </c>
    </row>
    <row r="43" spans="1:6" x14ac:dyDescent="0.25">
      <c r="A43" s="53" t="s">
        <v>201</v>
      </c>
      <c r="B43" s="55" t="s">
        <v>159</v>
      </c>
      <c r="C43" s="55" t="s">
        <v>431</v>
      </c>
      <c r="D43" s="55" t="str">
        <f>Table3[[#This Row],[Company]]&amp;"."&amp;Table3[[#This Row],[Branch]]</f>
        <v>USMKI.PENTADBIRAN PUSAT UNIVERSITI SAINS MALAYSIA-KI</v>
      </c>
      <c r="E43" s="57" t="s">
        <v>418</v>
      </c>
      <c r="F43" s="53" t="str">
        <f>Table3[[#This Row],[Branch_ID]]</f>
        <v>060</v>
      </c>
    </row>
    <row r="44" spans="1:6" x14ac:dyDescent="0.25">
      <c r="A44" s="53" t="s">
        <v>202</v>
      </c>
      <c r="B44" s="55" t="s">
        <v>159</v>
      </c>
      <c r="C44" s="55" t="s">
        <v>35</v>
      </c>
      <c r="D44" s="55" t="str">
        <f>Table3[[#This Row],[Company]]&amp;"."&amp;Table3[[#This Row],[Branch]]</f>
        <v>USMKI.PERPUSTAKAAN HAMZAH SENDUT</v>
      </c>
      <c r="E44" s="57" t="s">
        <v>418</v>
      </c>
      <c r="F44" s="53" t="str">
        <f>Table3[[#This Row],[Branch_ID]]</f>
        <v>064</v>
      </c>
    </row>
    <row r="45" spans="1:6" x14ac:dyDescent="0.25">
      <c r="A45" s="53" t="s">
        <v>203</v>
      </c>
      <c r="B45" s="55" t="s">
        <v>159</v>
      </c>
      <c r="C45" s="55" t="s">
        <v>36</v>
      </c>
      <c r="D45" s="55" t="str">
        <f>Table3[[#This Row],[Company]]&amp;"."&amp;Table3[[#This Row],[Branch]]</f>
        <v>USMKI.PUSAT BIOLOGI KIMIA</v>
      </c>
      <c r="E45" s="57" t="s">
        <v>418</v>
      </c>
      <c r="F45" s="53" t="str">
        <f>Table3[[#This Row],[Branch_ID]]</f>
        <v>066</v>
      </c>
    </row>
    <row r="46" spans="1:6" x14ac:dyDescent="0.25">
      <c r="A46" s="53" t="s">
        <v>204</v>
      </c>
      <c r="B46" s="55" t="s">
        <v>159</v>
      </c>
      <c r="C46" s="55" t="s">
        <v>205</v>
      </c>
      <c r="D46" s="55" t="str">
        <f>Table3[[#This Row],[Company]]&amp;"."&amp;Table3[[#This Row],[Branch]]</f>
        <v>USMKI.PUSAT INOVASI &amp; PERUNDINGAN</v>
      </c>
      <c r="E46" s="57" t="s">
        <v>418</v>
      </c>
      <c r="F46" s="53" t="str">
        <f>Table3[[#This Row],[Branch_ID]]</f>
        <v>067</v>
      </c>
    </row>
    <row r="47" spans="1:6" x14ac:dyDescent="0.25">
      <c r="A47" s="53" t="s">
        <v>206</v>
      </c>
      <c r="B47" s="55" t="s">
        <v>159</v>
      </c>
      <c r="C47" s="55" t="s">
        <v>38</v>
      </c>
      <c r="D47" s="55" t="str">
        <f>Table3[[#This Row],[Company]]&amp;"."&amp;Table3[[#This Row],[Branch]]</f>
        <v>USMKI.PUSAT INOVASI &amp; PRODUKTIVITI PENTADBIRAN AWAM</v>
      </c>
      <c r="E47" s="57" t="s">
        <v>418</v>
      </c>
      <c r="F47" s="53" t="str">
        <f>Table3[[#This Row],[Branch_ID]]</f>
        <v>068</v>
      </c>
    </row>
    <row r="48" spans="1:6" x14ac:dyDescent="0.25">
      <c r="A48" s="53" t="s">
        <v>207</v>
      </c>
      <c r="B48" s="55" t="s">
        <v>159</v>
      </c>
      <c r="C48" s="55" t="s">
        <v>208</v>
      </c>
      <c r="D48" s="55" t="str">
        <f>Table3[[#This Row],[Company]]&amp;"."&amp;Table3[[#This Row],[Branch]]</f>
        <v>USMKI.PUSAT IPV6 TERMAJU NEGARA</v>
      </c>
      <c r="E48" s="57" t="s">
        <v>418</v>
      </c>
      <c r="F48" s="53" t="str">
        <f>Table3[[#This Row],[Branch_ID]]</f>
        <v>069</v>
      </c>
    </row>
    <row r="49" spans="1:6" x14ac:dyDescent="0.25">
      <c r="A49" s="53" t="s">
        <v>209</v>
      </c>
      <c r="B49" s="55" t="s">
        <v>159</v>
      </c>
      <c r="C49" s="55" t="s">
        <v>432</v>
      </c>
      <c r="D49" s="55" t="str">
        <f>Table3[[#This Row],[Company]]&amp;"."&amp;Table3[[#This Row],[Branch]]</f>
        <v>USMKI.PUSAT ISLAM-KI</v>
      </c>
      <c r="E49" s="57" t="s">
        <v>418</v>
      </c>
      <c r="F49" s="53" t="str">
        <f>Table3[[#This Row],[Branch_ID]]</f>
        <v>070</v>
      </c>
    </row>
    <row r="50" spans="1:6" x14ac:dyDescent="0.25">
      <c r="A50" s="53" t="s">
        <v>210</v>
      </c>
      <c r="B50" s="55" t="s">
        <v>159</v>
      </c>
      <c r="C50" s="55" t="s">
        <v>42</v>
      </c>
      <c r="D50" s="55" t="str">
        <f>Table3[[#This Row],[Company]]&amp;"."&amp;Table3[[#This Row],[Branch]]</f>
        <v>USMKI.PUSAT KAJIAN KELESTARIAN GLOBAL</v>
      </c>
      <c r="E50" s="57" t="s">
        <v>418</v>
      </c>
      <c r="F50" s="53" t="str">
        <f>Table3[[#This Row],[Branch_ID]]</f>
        <v>073</v>
      </c>
    </row>
    <row r="51" spans="1:6" x14ac:dyDescent="0.25">
      <c r="A51" s="53" t="s">
        <v>211</v>
      </c>
      <c r="B51" s="55" t="s">
        <v>159</v>
      </c>
      <c r="C51" s="55" t="s">
        <v>212</v>
      </c>
      <c r="D51" s="55" t="str">
        <f>Table3[[#This Row],[Company]]&amp;"."&amp;Table3[[#This Row],[Branch]]</f>
        <v>USMKI.PUSAT KAJIAN PENGURUSAN PEMBANGUNAN ISLAM</v>
      </c>
      <c r="E51" s="57" t="s">
        <v>418</v>
      </c>
      <c r="F51" s="53" t="str">
        <f>Table3[[#This Row],[Branch_ID]]</f>
        <v>074</v>
      </c>
    </row>
    <row r="52" spans="1:6" x14ac:dyDescent="0.25">
      <c r="A52" s="53" t="s">
        <v>231</v>
      </c>
      <c r="B52" s="55" t="s">
        <v>159</v>
      </c>
      <c r="C52" s="55" t="s">
        <v>44</v>
      </c>
      <c r="D52" s="55" t="str">
        <f>Table3[[#This Row],[Company]]&amp;"."&amp;Table3[[#This Row],[Branch]]</f>
        <v>USMKI.PUSAT KAJIAN SAMUDERA &amp; PANTAI</v>
      </c>
      <c r="E52" s="57" t="s">
        <v>418</v>
      </c>
      <c r="F52" s="53" t="str">
        <f>Table3[[#This Row],[Branch_ID]]</f>
        <v>104</v>
      </c>
    </row>
    <row r="53" spans="1:6" x14ac:dyDescent="0.25">
      <c r="A53" s="53" t="s">
        <v>213</v>
      </c>
      <c r="B53" s="55" t="s">
        <v>159</v>
      </c>
      <c r="C53" s="55" t="s">
        <v>46</v>
      </c>
      <c r="D53" s="55" t="str">
        <f>Table3[[#This Row],[Company]]&amp;"."&amp;Table3[[#This Row],[Branch]]</f>
        <v>USMKI.PUSAT KUALITI AKADEMIK UNIVERSITI</v>
      </c>
      <c r="E53" s="57" t="s">
        <v>418</v>
      </c>
      <c r="F53" s="53" t="str">
        <f>Table3[[#This Row],[Branch_ID]]</f>
        <v>076</v>
      </c>
    </row>
    <row r="54" spans="1:6" x14ac:dyDescent="0.25">
      <c r="A54" s="53" t="s">
        <v>214</v>
      </c>
      <c r="B54" s="55" t="s">
        <v>159</v>
      </c>
      <c r="C54" s="55" t="s">
        <v>47</v>
      </c>
      <c r="D54" s="55" t="str">
        <f>Table3[[#This Row],[Company]]&amp;"."&amp;Table3[[#This Row],[Branch]]</f>
        <v>USMKI.PUSAT MEDIA &amp; PERHUBUNGAN AWAM</v>
      </c>
      <c r="E54" s="57" t="s">
        <v>418</v>
      </c>
      <c r="F54" s="53" t="str">
        <f>Table3[[#This Row],[Branch_ID]]</f>
        <v>077</v>
      </c>
    </row>
    <row r="55" spans="1:6" x14ac:dyDescent="0.25">
      <c r="A55" s="53" t="s">
        <v>215</v>
      </c>
      <c r="B55" s="55" t="s">
        <v>159</v>
      </c>
      <c r="C55" s="55" t="s">
        <v>49</v>
      </c>
      <c r="D55" s="55" t="str">
        <f>Table3[[#This Row],[Company]]&amp;"."&amp;Table3[[#This Row],[Branch]]</f>
        <v>USMKI.PUSAT PEMBANGUNAN KECEMERLANGAN AKADEMIK</v>
      </c>
      <c r="E55" s="57" t="s">
        <v>418</v>
      </c>
      <c r="F55" s="53" t="str">
        <f>Table3[[#This Row],[Branch_ID]]</f>
        <v>078</v>
      </c>
    </row>
    <row r="56" spans="1:6" x14ac:dyDescent="0.25">
      <c r="A56" s="53" t="s">
        <v>216</v>
      </c>
      <c r="B56" s="55" t="s">
        <v>159</v>
      </c>
      <c r="C56" s="55" t="s">
        <v>51</v>
      </c>
      <c r="D56" s="55" t="str">
        <f>Table3[[#This Row],[Company]]&amp;"."&amp;Table3[[#This Row],[Branch]]</f>
        <v>USMKI.PUSAT PENGAJIAN BAHASA, LITERASI &amp; TERJEMAHAN</v>
      </c>
      <c r="E56" s="57" t="s">
        <v>418</v>
      </c>
      <c r="F56" s="53" t="str">
        <f>Table3[[#This Row],[Branch_ID]]</f>
        <v>081</v>
      </c>
    </row>
    <row r="57" spans="1:6" x14ac:dyDescent="0.25">
      <c r="A57" s="53" t="s">
        <v>217</v>
      </c>
      <c r="B57" s="55" t="s">
        <v>159</v>
      </c>
      <c r="C57" s="55" t="s">
        <v>52</v>
      </c>
      <c r="D57" s="55" t="str">
        <f>Table3[[#This Row],[Company]]&amp;"."&amp;Table3[[#This Row],[Branch]]</f>
        <v>USMKI.PUSAT PENGAJIAN ILMU KEMANUSIAAN</v>
      </c>
      <c r="E57" s="57" t="s">
        <v>418</v>
      </c>
      <c r="F57" s="53" t="str">
        <f>Table3[[#This Row],[Branch_ID]]</f>
        <v>082</v>
      </c>
    </row>
    <row r="58" spans="1:6" x14ac:dyDescent="0.25">
      <c r="A58" s="53" t="s">
        <v>218</v>
      </c>
      <c r="B58" s="55" t="s">
        <v>159</v>
      </c>
      <c r="C58" s="55" t="s">
        <v>53</v>
      </c>
      <c r="D58" s="55" t="str">
        <f>Table3[[#This Row],[Company]]&amp;"."&amp;Table3[[#This Row],[Branch]]</f>
        <v>USMKI.PUSAT PENGAJIAN ILMU PENDIDIKAN</v>
      </c>
      <c r="E58" s="57" t="s">
        <v>418</v>
      </c>
      <c r="F58" s="53" t="str">
        <f>Table3[[#This Row],[Branch_ID]]</f>
        <v>083</v>
      </c>
    </row>
    <row r="59" spans="1:6" x14ac:dyDescent="0.25">
      <c r="A59" s="53" t="s">
        <v>219</v>
      </c>
      <c r="B59" s="55" t="s">
        <v>159</v>
      </c>
      <c r="C59" s="55" t="s">
        <v>54</v>
      </c>
      <c r="D59" s="55" t="str">
        <f>Table3[[#This Row],[Company]]&amp;"."&amp;Table3[[#This Row],[Branch]]</f>
        <v>USMKI.PUSAT PENGAJIAN KOMUNIKASI</v>
      </c>
      <c r="E59" s="57" t="s">
        <v>418</v>
      </c>
      <c r="F59" s="53" t="str">
        <f>Table3[[#This Row],[Branch_ID]]</f>
        <v>090</v>
      </c>
    </row>
    <row r="60" spans="1:6" x14ac:dyDescent="0.25">
      <c r="A60" s="53" t="s">
        <v>220</v>
      </c>
      <c r="B60" s="55" t="s">
        <v>159</v>
      </c>
      <c r="C60" s="55" t="s">
        <v>55</v>
      </c>
      <c r="D60" s="55" t="str">
        <f>Table3[[#This Row],[Company]]&amp;"."&amp;Table3[[#This Row],[Branch]]</f>
        <v>USMKI.PUSAT PENGAJIAN PENDIDIKAN JARAK JAUH</v>
      </c>
      <c r="E60" s="57" t="s">
        <v>418</v>
      </c>
      <c r="F60" s="53" t="str">
        <f>Table3[[#This Row],[Branch_ID]]</f>
        <v>091</v>
      </c>
    </row>
    <row r="61" spans="1:6" x14ac:dyDescent="0.25">
      <c r="A61" s="53" t="s">
        <v>221</v>
      </c>
      <c r="B61" s="55" t="s">
        <v>159</v>
      </c>
      <c r="C61" s="55" t="s">
        <v>56</v>
      </c>
      <c r="D61" s="55" t="str">
        <f>Table3[[#This Row],[Company]]&amp;"."&amp;Table3[[#This Row],[Branch]]</f>
        <v>USMKI.PUSAT PENGAJIAN PENGURUSAN</v>
      </c>
      <c r="E61" s="57" t="s">
        <v>418</v>
      </c>
      <c r="F61" s="53" t="str">
        <f>Table3[[#This Row],[Branch_ID]]</f>
        <v>092</v>
      </c>
    </row>
    <row r="62" spans="1:6" x14ac:dyDescent="0.25">
      <c r="A62" s="53" t="s">
        <v>222</v>
      </c>
      <c r="B62" s="55" t="s">
        <v>159</v>
      </c>
      <c r="C62" s="55" t="s">
        <v>223</v>
      </c>
      <c r="D62" s="55" t="str">
        <f>Table3[[#This Row],[Company]]&amp;"."&amp;Table3[[#This Row],[Branch]]</f>
        <v>USMKI.PUSAT PENGAJIAN PERUMAHAN, PERANCANGAN &amp; BANGUNAN</v>
      </c>
      <c r="E62" s="57" t="s">
        <v>418</v>
      </c>
      <c r="F62" s="53" t="str">
        <f>Table3[[#This Row],[Branch_ID]]</f>
        <v>093</v>
      </c>
    </row>
    <row r="63" spans="1:6" x14ac:dyDescent="0.25">
      <c r="A63" s="53" t="s">
        <v>224</v>
      </c>
      <c r="B63" s="55" t="s">
        <v>159</v>
      </c>
      <c r="C63" s="55" t="s">
        <v>58</v>
      </c>
      <c r="D63" s="55" t="str">
        <f>Table3[[#This Row],[Company]]&amp;"."&amp;Table3[[#This Row],[Branch]]</f>
        <v>USMKI.PUSAT PENGAJIAN SAINS FARMASI</v>
      </c>
      <c r="E63" s="57" t="s">
        <v>418</v>
      </c>
      <c r="F63" s="53" t="str">
        <f>Table3[[#This Row],[Branch_ID]]</f>
        <v>094</v>
      </c>
    </row>
    <row r="64" spans="1:6" x14ac:dyDescent="0.25">
      <c r="A64" s="53" t="s">
        <v>225</v>
      </c>
      <c r="B64" s="55" t="s">
        <v>159</v>
      </c>
      <c r="C64" s="55" t="s">
        <v>59</v>
      </c>
      <c r="D64" s="55" t="str">
        <f>Table3[[#This Row],[Company]]&amp;"."&amp;Table3[[#This Row],[Branch]]</f>
        <v>USMKI.PUSAT PENGAJIAN SAINS FIZIK</v>
      </c>
      <c r="E64" s="57" t="s">
        <v>418</v>
      </c>
      <c r="F64" s="53" t="str">
        <f>Table3[[#This Row],[Branch_ID]]</f>
        <v>095</v>
      </c>
    </row>
    <row r="65" spans="1:6" x14ac:dyDescent="0.25">
      <c r="A65" s="53" t="s">
        <v>226</v>
      </c>
      <c r="B65" s="55" t="s">
        <v>159</v>
      </c>
      <c r="C65" s="55" t="s">
        <v>60</v>
      </c>
      <c r="D65" s="55" t="str">
        <f>Table3[[#This Row],[Company]]&amp;"."&amp;Table3[[#This Row],[Branch]]</f>
        <v>USMKI.PUSAT PENGAJIAN SAINS KAJIHAYAT</v>
      </c>
      <c r="E65" s="57" t="s">
        <v>418</v>
      </c>
      <c r="F65" s="53" t="str">
        <f>Table3[[#This Row],[Branch_ID]]</f>
        <v>096</v>
      </c>
    </row>
    <row r="66" spans="1:6" x14ac:dyDescent="0.25">
      <c r="A66" s="53" t="s">
        <v>227</v>
      </c>
      <c r="B66" s="55" t="s">
        <v>159</v>
      </c>
      <c r="C66" s="55" t="s">
        <v>61</v>
      </c>
      <c r="D66" s="55" t="str">
        <f>Table3[[#This Row],[Company]]&amp;"."&amp;Table3[[#This Row],[Branch]]</f>
        <v>USMKI.PUSAT PENGAJIAN SAINS KEMASYARAKATAN</v>
      </c>
      <c r="E66" s="57" t="s">
        <v>418</v>
      </c>
      <c r="F66" s="53" t="str">
        <f>Table3[[#This Row],[Branch_ID]]</f>
        <v>097</v>
      </c>
    </row>
    <row r="67" spans="1:6" x14ac:dyDescent="0.25">
      <c r="A67" s="53" t="s">
        <v>228</v>
      </c>
      <c r="B67" s="55" t="s">
        <v>159</v>
      </c>
      <c r="C67" s="55" t="s">
        <v>62</v>
      </c>
      <c r="D67" s="55" t="str">
        <f>Table3[[#This Row],[Company]]&amp;"."&amp;Table3[[#This Row],[Branch]]</f>
        <v>USMKI.PUSAT PENGAJIAN SAINS KIMIA</v>
      </c>
      <c r="E67" s="57" t="s">
        <v>418</v>
      </c>
      <c r="F67" s="53" t="str">
        <f>Table3[[#This Row],[Branch_ID]]</f>
        <v>099</v>
      </c>
    </row>
    <row r="68" spans="1:6" x14ac:dyDescent="0.25">
      <c r="A68" s="53" t="s">
        <v>229</v>
      </c>
      <c r="B68" s="55" t="s">
        <v>159</v>
      </c>
      <c r="C68" s="55" t="s">
        <v>63</v>
      </c>
      <c r="D68" s="55" t="str">
        <f>Table3[[#This Row],[Company]]&amp;"."&amp;Table3[[#This Row],[Branch]]</f>
        <v>USMKI.PUSAT PENGAJIAN SAINS KOMPUTER</v>
      </c>
      <c r="E68" s="57" t="s">
        <v>418</v>
      </c>
      <c r="F68" s="53" t="str">
        <f>Table3[[#This Row],[Branch_ID]]</f>
        <v>100</v>
      </c>
    </row>
    <row r="69" spans="1:6" x14ac:dyDescent="0.25">
      <c r="A69" s="53" t="s">
        <v>230</v>
      </c>
      <c r="B69" s="55" t="s">
        <v>159</v>
      </c>
      <c r="C69" s="55" t="s">
        <v>64</v>
      </c>
      <c r="D69" s="55" t="str">
        <f>Table3[[#This Row],[Company]]&amp;"."&amp;Table3[[#This Row],[Branch]]</f>
        <v>USMKI.PUSAT PENGAJIAN SAINS MATEMATIK</v>
      </c>
      <c r="E69" s="57" t="s">
        <v>418</v>
      </c>
      <c r="F69" s="53" t="str">
        <f>Table3[[#This Row],[Branch_ID]]</f>
        <v>101</v>
      </c>
    </row>
    <row r="70" spans="1:6" x14ac:dyDescent="0.25">
      <c r="A70" s="53" t="s">
        <v>232</v>
      </c>
      <c r="B70" s="55" t="s">
        <v>159</v>
      </c>
      <c r="C70" s="55" t="s">
        <v>65</v>
      </c>
      <c r="D70" s="55" t="str">
        <f>Table3[[#This Row],[Company]]&amp;"."&amp;Table3[[#This Row],[Branch]]</f>
        <v>USMKI.PUSAT PENGAJIAN SENI</v>
      </c>
      <c r="E70" s="57" t="s">
        <v>418</v>
      </c>
      <c r="F70" s="53" t="str">
        <f>Table3[[#This Row],[Branch_ID]]</f>
        <v>105</v>
      </c>
    </row>
    <row r="71" spans="1:6" x14ac:dyDescent="0.25">
      <c r="A71" s="53" t="s">
        <v>233</v>
      </c>
      <c r="B71" s="55" t="s">
        <v>159</v>
      </c>
      <c r="C71" s="55" t="s">
        <v>66</v>
      </c>
      <c r="D71" s="55" t="str">
        <f>Table3[[#This Row],[Company]]&amp;"."&amp;Table3[[#This Row],[Branch]]</f>
        <v>USMKI.PUSAT PENGAJIAN SISWAZAH PERNIAGAAN</v>
      </c>
      <c r="E71" s="57" t="s">
        <v>418</v>
      </c>
      <c r="F71" s="53" t="str">
        <f>Table3[[#This Row],[Branch_ID]]</f>
        <v>106</v>
      </c>
    </row>
    <row r="72" spans="1:6" x14ac:dyDescent="0.25">
      <c r="A72" s="53" t="s">
        <v>234</v>
      </c>
      <c r="B72" s="55" t="s">
        <v>159</v>
      </c>
      <c r="C72" s="55" t="s">
        <v>67</v>
      </c>
      <c r="D72" s="55" t="str">
        <f>Table3[[#This Row],[Company]]&amp;"."&amp;Table3[[#This Row],[Branch]]</f>
        <v>USMKI.PUSAT PENGAJIAN TEKNOLOGI INDUSTRI</v>
      </c>
      <c r="E72" s="57" t="s">
        <v>418</v>
      </c>
      <c r="F72" s="53" t="str">
        <f>Table3[[#This Row],[Branch_ID]]</f>
        <v>107</v>
      </c>
    </row>
    <row r="73" spans="1:6" x14ac:dyDescent="0.25">
      <c r="A73" s="53" t="s">
        <v>235</v>
      </c>
      <c r="B73" s="55" t="s">
        <v>159</v>
      </c>
      <c r="C73" s="55" t="s">
        <v>433</v>
      </c>
      <c r="D73" s="55" t="str">
        <f>Table3[[#This Row],[Company]]&amp;"."&amp;Table3[[#This Row],[Branch]]</f>
        <v>USMKI.PUSAT PENGETAHUAN KOMUNIKASI &amp; TEKNOLOGI-KI</v>
      </c>
      <c r="E73" s="57" t="s">
        <v>418</v>
      </c>
      <c r="F73" s="53" t="str">
        <f>Table3[[#This Row],[Branch_ID]]</f>
        <v>109</v>
      </c>
    </row>
    <row r="74" spans="1:6" x14ac:dyDescent="0.25">
      <c r="A74" s="53" t="s">
        <v>236</v>
      </c>
      <c r="B74" s="55" t="s">
        <v>159</v>
      </c>
      <c r="C74" s="55" t="s">
        <v>237</v>
      </c>
      <c r="D74" s="55" t="str">
        <f>Table3[[#This Row],[Company]]&amp;"."&amp;Table3[[#This Row],[Branch]]</f>
        <v>USMKI.PUSAT PENGURUSAN BENCANA</v>
      </c>
      <c r="E74" s="57" t="s">
        <v>418</v>
      </c>
      <c r="F74" s="53" t="str">
        <f>Table3[[#This Row],[Branch_ID]]</f>
        <v>112</v>
      </c>
    </row>
    <row r="75" spans="1:6" x14ac:dyDescent="0.25">
      <c r="A75" s="53" t="s">
        <v>476</v>
      </c>
      <c r="B75" s="55" t="s">
        <v>159</v>
      </c>
      <c r="C75" s="55" t="s">
        <v>477</v>
      </c>
      <c r="D75" s="55" t="str">
        <f>Table3[[#This Row],[Company]]&amp;"."&amp;Table3[[#This Row],[Branch]]</f>
        <v>USMKI.PEJABAT PENGURUSAN PROJEK</v>
      </c>
      <c r="E75" s="57" t="s">
        <v>418</v>
      </c>
      <c r="F75" s="53" t="str">
        <f>Table3[[#This Row],[Branch_ID]]</f>
        <v>220</v>
      </c>
    </row>
    <row r="76" spans="1:6" x14ac:dyDescent="0.25">
      <c r="A76" s="53" t="s">
        <v>238</v>
      </c>
      <c r="B76" s="55" t="s">
        <v>159</v>
      </c>
      <c r="C76" s="55" t="s">
        <v>434</v>
      </c>
      <c r="D76" s="55" t="str">
        <f>Table3[[#This Row],[Company]]&amp;"."&amp;Table3[[#This Row],[Branch]]</f>
        <v>USMKI.PUSAT PENYELIDIKAN &amp; PERKHIDMATAN HAIWAN-KI</v>
      </c>
      <c r="E76" s="57" t="s">
        <v>418</v>
      </c>
      <c r="F76" s="53" t="str">
        <f>Table3[[#This Row],[Branch_ID]]</f>
        <v>114</v>
      </c>
    </row>
    <row r="77" spans="1:6" x14ac:dyDescent="0.25">
      <c r="A77" s="53" t="s">
        <v>239</v>
      </c>
      <c r="B77" s="55" t="s">
        <v>159</v>
      </c>
      <c r="C77" s="55" t="s">
        <v>240</v>
      </c>
      <c r="D77" s="55" t="str">
        <f>Table3[[#This Row],[Company]]&amp;"."&amp;Table3[[#This Row],[Branch]]</f>
        <v>USMKI.PUSAT PENYELIDIKAN ARKEOLOGI MALAYSIA</v>
      </c>
      <c r="E77" s="57" t="s">
        <v>418</v>
      </c>
      <c r="F77" s="53" t="str">
        <f>Table3[[#This Row],[Branch_ID]]</f>
        <v>116</v>
      </c>
    </row>
    <row r="78" spans="1:6" x14ac:dyDescent="0.25">
      <c r="A78" s="53" t="s">
        <v>241</v>
      </c>
      <c r="B78" s="55" t="s">
        <v>159</v>
      </c>
      <c r="C78" s="55" t="s">
        <v>242</v>
      </c>
      <c r="D78" s="55" t="str">
        <f>Table3[[#This Row],[Company]]&amp;"."&amp;Table3[[#This Row],[Branch]]</f>
        <v>USMKI.PUSAT PENYELIDIKAN BIOKIMIA ANALISIS</v>
      </c>
      <c r="E78" s="57" t="s">
        <v>418</v>
      </c>
      <c r="F78" s="53" t="str">
        <f>Table3[[#This Row],[Branch_ID]]</f>
        <v>117</v>
      </c>
    </row>
    <row r="79" spans="1:6" x14ac:dyDescent="0.25">
      <c r="A79" s="53" t="s">
        <v>243</v>
      </c>
      <c r="B79" s="55" t="s">
        <v>159</v>
      </c>
      <c r="C79" s="55" t="s">
        <v>244</v>
      </c>
      <c r="D79" s="55" t="str">
        <f>Table3[[#This Row],[Company]]&amp;"."&amp;Table3[[#This Row],[Branch]]</f>
        <v>USMKI.PUSAT PENYELIDIKAN DADAH &amp; UBAT UBATAN</v>
      </c>
      <c r="E79" s="57" t="s">
        <v>418</v>
      </c>
      <c r="F79" s="53" t="str">
        <f>Table3[[#This Row],[Branch_ID]]</f>
        <v>118</v>
      </c>
    </row>
    <row r="80" spans="1:6" x14ac:dyDescent="0.25">
      <c r="A80" s="53" t="s">
        <v>245</v>
      </c>
      <c r="B80" s="55" t="s">
        <v>159</v>
      </c>
      <c r="C80" s="55" t="s">
        <v>246</v>
      </c>
      <c r="D80" s="55" t="str">
        <f>Table3[[#This Row],[Company]]&amp;"."&amp;Table3[[#This Row],[Branch]]</f>
        <v>USMKI.PUSAT PENYELIDIKAN DASAR &amp; KAJIAN ANTARABANGSA</v>
      </c>
      <c r="E80" s="57" t="s">
        <v>418</v>
      </c>
      <c r="F80" s="53" t="str">
        <f>Table3[[#This Row],[Branch_ID]]</f>
        <v>119</v>
      </c>
    </row>
    <row r="81" spans="1:6" x14ac:dyDescent="0.25">
      <c r="A81" s="53" t="s">
        <v>247</v>
      </c>
      <c r="B81" s="55" t="s">
        <v>159</v>
      </c>
      <c r="C81" s="55" t="s">
        <v>248</v>
      </c>
      <c r="D81" s="55" t="str">
        <f>Table3[[#This Row],[Company]]&amp;"."&amp;Table3[[#This Row],[Branch]]</f>
        <v>USMKI.PUSAT PERANCANGAN INSTITUSI &amp; STRATEGIK</v>
      </c>
      <c r="E81" s="57" t="s">
        <v>418</v>
      </c>
      <c r="F81" s="53" t="str">
        <f>Table3[[#This Row],[Branch_ID]]</f>
        <v>120</v>
      </c>
    </row>
    <row r="82" spans="1:6" x14ac:dyDescent="0.25">
      <c r="A82" s="53" t="s">
        <v>249</v>
      </c>
      <c r="B82" s="55" t="s">
        <v>159</v>
      </c>
      <c r="C82" s="55" t="s">
        <v>77</v>
      </c>
      <c r="D82" s="55" t="str">
        <f>Table3[[#This Row],[Company]]&amp;"."&amp;Table3[[#This Row],[Branch]]</f>
        <v>USMKI.PUSAT RACUN NEGARA</v>
      </c>
      <c r="E82" s="57" t="s">
        <v>418</v>
      </c>
      <c r="F82" s="53" t="str">
        <f>Table3[[#This Row],[Branch_ID]]</f>
        <v>121</v>
      </c>
    </row>
    <row r="83" spans="1:6" x14ac:dyDescent="0.25">
      <c r="A83" s="53" t="s">
        <v>250</v>
      </c>
      <c r="B83" s="55" t="s">
        <v>159</v>
      </c>
      <c r="C83" s="55" t="s">
        <v>251</v>
      </c>
      <c r="D83" s="55" t="str">
        <f>Table3[[#This Row],[Company]]&amp;"."&amp;Table3[[#This Row],[Branch]]</f>
        <v>USMKI.PUSAT RANCANGAN KO-KURIKULUM</v>
      </c>
      <c r="E83" s="57" t="s">
        <v>418</v>
      </c>
      <c r="F83" s="53" t="str">
        <f>Table3[[#This Row],[Branch_ID]]</f>
        <v>122</v>
      </c>
    </row>
    <row r="84" spans="1:6" x14ac:dyDescent="0.25">
      <c r="A84" s="53" t="s">
        <v>252</v>
      </c>
      <c r="B84" s="55" t="s">
        <v>159</v>
      </c>
      <c r="C84" s="55" t="s">
        <v>435</v>
      </c>
      <c r="D84" s="55" t="str">
        <f>Table3[[#This Row],[Company]]&amp;"."&amp;Table3[[#This Row],[Branch]]</f>
        <v>USMKI.PUSAT SEJAHTERA-PERUBATAN</v>
      </c>
      <c r="E84" s="57" t="s">
        <v>418</v>
      </c>
      <c r="F84" s="53" t="str">
        <f>Table3[[#This Row],[Branch_ID]]</f>
        <v>123</v>
      </c>
    </row>
    <row r="85" spans="1:6" x14ac:dyDescent="0.25">
      <c r="A85" s="53" t="s">
        <v>253</v>
      </c>
      <c r="B85" s="55" t="s">
        <v>159</v>
      </c>
      <c r="C85" s="55" t="s">
        <v>254</v>
      </c>
      <c r="D85" s="55" t="str">
        <f>Table3[[#This Row],[Company]]&amp;"."&amp;Table3[[#This Row],[Branch]]</f>
        <v>USMKI.PUSAT STANDARDASI HERBA</v>
      </c>
      <c r="E85" s="57" t="s">
        <v>418</v>
      </c>
      <c r="F85" s="53" t="str">
        <f>Table3[[#This Row],[Branch_ID]]</f>
        <v>124</v>
      </c>
    </row>
    <row r="86" spans="1:6" x14ac:dyDescent="0.25">
      <c r="A86" s="53" t="s">
        <v>255</v>
      </c>
      <c r="B86" s="55" t="s">
        <v>159</v>
      </c>
      <c r="C86" s="55" t="s">
        <v>436</v>
      </c>
      <c r="D86" s="55" t="str">
        <f>Table3[[#This Row],[Company]]&amp;"."&amp;Table3[[#This Row],[Branch]]</f>
        <v>USMKI.PUSAT SUKAN &amp; REKREASI-KI</v>
      </c>
      <c r="E86" s="57" t="s">
        <v>418</v>
      </c>
      <c r="F86" s="53" t="str">
        <f>Table3[[#This Row],[Branch_ID]]</f>
        <v>125</v>
      </c>
    </row>
    <row r="87" spans="1:6" x14ac:dyDescent="0.25">
      <c r="A87" s="53" t="s">
        <v>256</v>
      </c>
      <c r="B87" s="55" t="s">
        <v>159</v>
      </c>
      <c r="C87" s="55" t="s">
        <v>257</v>
      </c>
      <c r="D87" s="55" t="str">
        <f>Table3[[#This Row],[Company]]&amp;"."&amp;Table3[[#This Row],[Branch]]</f>
        <v>USMKI.PUSAT TEKNOLOGI PENGAJARAN &amp; MULTIMEDIA</v>
      </c>
      <c r="E87" s="57" t="s">
        <v>418</v>
      </c>
      <c r="F87" s="53" t="str">
        <f>Table3[[#This Row],[Branch_ID]]</f>
        <v>129</v>
      </c>
    </row>
    <row r="88" spans="1:6" x14ac:dyDescent="0.25">
      <c r="A88" s="53" t="s">
        <v>258</v>
      </c>
      <c r="B88" s="55" t="s">
        <v>159</v>
      </c>
      <c r="C88" s="55" t="s">
        <v>82</v>
      </c>
      <c r="D88" s="55" t="str">
        <f>Table3[[#This Row],[Company]]&amp;"."&amp;Table3[[#This Row],[Branch]]</f>
        <v>USMKI.PUSAT TRANSFORMASI INSAN</v>
      </c>
      <c r="E88" s="57" t="s">
        <v>418</v>
      </c>
      <c r="F88" s="53" t="str">
        <f>Table3[[#This Row],[Branch_ID]]</f>
        <v>130</v>
      </c>
    </row>
    <row r="89" spans="1:6" x14ac:dyDescent="0.25">
      <c r="A89" s="53" t="s">
        <v>259</v>
      </c>
      <c r="B89" s="55" t="s">
        <v>159</v>
      </c>
      <c r="C89" s="55" t="s">
        <v>260</v>
      </c>
      <c r="D89" s="55" t="str">
        <f>Table3[[#This Row],[Company]]&amp;"."&amp;Table3[[#This Row],[Branch]]</f>
        <v>USMKI.SAINS@USM</v>
      </c>
      <c r="E89" s="57" t="s">
        <v>418</v>
      </c>
      <c r="F89" s="53" t="str">
        <f>Table3[[#This Row],[Branch_ID]]</f>
        <v>165</v>
      </c>
    </row>
    <row r="90" spans="1:6" x14ac:dyDescent="0.25">
      <c r="A90" s="53" t="s">
        <v>261</v>
      </c>
      <c r="B90" s="55" t="s">
        <v>159</v>
      </c>
      <c r="C90" s="55" t="s">
        <v>262</v>
      </c>
      <c r="D90" s="55" t="str">
        <f>Table3[[#This Row],[Company]]&amp;"."&amp;Table3[[#This Row],[Branch]]</f>
        <v>USMKI.UNIT AUDIT DALAM</v>
      </c>
      <c r="E90" s="57" t="s">
        <v>418</v>
      </c>
      <c r="F90" s="53" t="str">
        <f>Table3[[#This Row],[Branch_ID]]</f>
        <v>166</v>
      </c>
    </row>
    <row r="91" spans="1:6" x14ac:dyDescent="0.25">
      <c r="A91" s="53" t="s">
        <v>263</v>
      </c>
      <c r="B91" s="55" t="s">
        <v>159</v>
      </c>
      <c r="C91" s="55" t="s">
        <v>264</v>
      </c>
      <c r="D91" s="55" t="str">
        <f>Table3[[#This Row],[Company]]&amp;"."&amp;Table3[[#This Row],[Branch]]</f>
        <v>USMKI.UNIT KESELAMATAN &amp; KESIHATAN PEKERJAAN</v>
      </c>
      <c r="E91" s="57" t="s">
        <v>418</v>
      </c>
      <c r="F91" s="53" t="str">
        <f>Table3[[#This Row],[Branch_ID]]</f>
        <v>167</v>
      </c>
    </row>
    <row r="92" spans="1:6" x14ac:dyDescent="0.25">
      <c r="A92" s="53" t="s">
        <v>407</v>
      </c>
      <c r="B92" s="55" t="s">
        <v>159</v>
      </c>
      <c r="C92" s="55" t="s">
        <v>408</v>
      </c>
      <c r="D92" s="55" t="str">
        <f>Table3[[#This Row],[Company]]&amp;"."&amp;Table3[[#This Row],[Branch]]</f>
        <v>USMKI.UNIT PENGEMBANGAN AKADEMIK DAN PROFESIONAL</v>
      </c>
      <c r="E92" s="57" t="s">
        <v>418</v>
      </c>
      <c r="F92" s="53" t="str">
        <f>Table3[[#This Row],[Branch_ID]]</f>
        <v>191</v>
      </c>
    </row>
    <row r="93" spans="1:6" x14ac:dyDescent="0.25">
      <c r="A93" s="53" t="s">
        <v>265</v>
      </c>
      <c r="B93" s="55" t="s">
        <v>159</v>
      </c>
      <c r="C93" s="55" t="s">
        <v>481</v>
      </c>
      <c r="D93" s="55" t="str">
        <f>Table3[[#This Row],[Company]]&amp;"."&amp;Table3[[#This Row],[Branch]]</f>
        <v>USMKI.PEJABAT ANTARABANGSA USM</v>
      </c>
      <c r="E93" s="57" t="s">
        <v>418</v>
      </c>
      <c r="F93" s="53" t="str">
        <f>Table3[[#This Row],[Branch_ID]]</f>
        <v>169</v>
      </c>
    </row>
    <row r="94" spans="1:6" x14ac:dyDescent="0.25">
      <c r="A94" s="53" t="s">
        <v>266</v>
      </c>
      <c r="B94" s="55" t="s">
        <v>159</v>
      </c>
      <c r="C94" s="55" t="s">
        <v>437</v>
      </c>
      <c r="D94" s="55" t="str">
        <f>Table3[[#This Row],[Company]]&amp;"."&amp;Table3[[#This Row],[Branch]]</f>
        <v>USMKI.UNIT PERUMAHAN &amp; PENGINAPAN UNIVERSITI-KI</v>
      </c>
      <c r="E94" s="57" t="s">
        <v>418</v>
      </c>
      <c r="F94" s="53" t="str">
        <f>Table3[[#This Row],[Branch_ID]]</f>
        <v>170</v>
      </c>
    </row>
    <row r="95" spans="1:6" x14ac:dyDescent="0.25">
      <c r="A95" s="53" t="s">
        <v>270</v>
      </c>
      <c r="B95" s="55" t="s">
        <v>271</v>
      </c>
      <c r="C95" s="55" t="s">
        <v>438</v>
      </c>
      <c r="D95" s="55" t="str">
        <f>Table3[[#This Row],[Company]]&amp;"."&amp;Table3[[#This Row],[Branch]]</f>
        <v>USMKJ.BAHAGIAN HAL EHWAL PEMBANGUNAN PELAJAR &amp; ALUMNI-KJ</v>
      </c>
      <c r="E95" s="56" t="s">
        <v>439</v>
      </c>
      <c r="F95" s="53" t="str">
        <f>Table3[[#This Row],[Branch_ID]]</f>
        <v>003</v>
      </c>
    </row>
    <row r="96" spans="1:6" x14ac:dyDescent="0.25">
      <c r="A96" s="53" t="s">
        <v>272</v>
      </c>
      <c r="B96" s="55" t="s">
        <v>271</v>
      </c>
      <c r="C96" s="55" t="s">
        <v>273</v>
      </c>
      <c r="D96" s="55" t="str">
        <f>Table3[[#This Row],[Company]]&amp;"."&amp;Table3[[#This Row],[Branch]]</f>
        <v>USMKJ.DESASISWA JAYA, LEMBARAN &amp; UTAMA</v>
      </c>
      <c r="E96" s="56" t="s">
        <v>439</v>
      </c>
      <c r="F96" s="53" t="str">
        <f>Table3[[#This Row],[Branch_ID]]</f>
        <v>016</v>
      </c>
    </row>
    <row r="97" spans="1:6" x14ac:dyDescent="0.25">
      <c r="A97" s="53" t="s">
        <v>274</v>
      </c>
      <c r="B97" s="55" t="s">
        <v>271</v>
      </c>
      <c r="C97" s="55" t="s">
        <v>440</v>
      </c>
      <c r="D97" s="55" t="str">
        <f>Table3[[#This Row],[Company]]&amp;"."&amp;Table3[[#This Row],[Branch]]</f>
        <v>USMKJ.JABATAN BENDAHARI-KJ</v>
      </c>
      <c r="E97" s="56" t="s">
        <v>439</v>
      </c>
      <c r="F97" s="53" t="str">
        <f>Table3[[#This Row],[Branch_ID]]</f>
        <v>033</v>
      </c>
    </row>
    <row r="98" spans="1:6" x14ac:dyDescent="0.25">
      <c r="A98" s="53" t="s">
        <v>275</v>
      </c>
      <c r="B98" s="55" t="s">
        <v>271</v>
      </c>
      <c r="C98" s="55" t="s">
        <v>441</v>
      </c>
      <c r="D98" s="55" t="str">
        <f>Table3[[#This Row],[Company]]&amp;"."&amp;Table3[[#This Row],[Branch]]</f>
        <v>USMKJ.JABATAN KESELAMATAN-KJ</v>
      </c>
      <c r="E98" s="56" t="s">
        <v>439</v>
      </c>
      <c r="F98" s="53" t="str">
        <f>Table3[[#This Row],[Branch_ID]]</f>
        <v>037</v>
      </c>
    </row>
    <row r="99" spans="1:6" x14ac:dyDescent="0.25">
      <c r="A99" s="53" t="s">
        <v>276</v>
      </c>
      <c r="B99" s="55" t="s">
        <v>271</v>
      </c>
      <c r="C99" s="55" t="s">
        <v>442</v>
      </c>
      <c r="D99" s="55" t="str">
        <f>Table3[[#This Row],[Company]]&amp;"."&amp;Table3[[#This Row],[Branch]]</f>
        <v>USMKJ.JABATAN PEMBANGUNAN &amp; PENGURUSAN ASET-KJ</v>
      </c>
      <c r="E99" s="56" t="s">
        <v>439</v>
      </c>
      <c r="F99" s="53" t="str">
        <f>Table3[[#This Row],[Branch_ID]]</f>
        <v>041</v>
      </c>
    </row>
    <row r="100" spans="1:6" x14ac:dyDescent="0.25">
      <c r="A100" s="53" t="s">
        <v>277</v>
      </c>
      <c r="B100" s="55" t="s">
        <v>271</v>
      </c>
      <c r="C100" s="55" t="s">
        <v>443</v>
      </c>
      <c r="D100" s="55" t="str">
        <f>Table3[[#This Row],[Company]]&amp;"."&amp;Table3[[#This Row],[Branch]]</f>
        <v>USMKJ.JABATAN PENDAFTAR-KJ</v>
      </c>
      <c r="E100" s="56" t="s">
        <v>439</v>
      </c>
      <c r="F100" s="53" t="str">
        <f>Table3[[#This Row],[Branch_ID]]</f>
        <v>044</v>
      </c>
    </row>
    <row r="101" spans="1:6" x14ac:dyDescent="0.25">
      <c r="A101" s="53" t="s">
        <v>278</v>
      </c>
      <c r="B101" s="55" t="s">
        <v>271</v>
      </c>
      <c r="C101" s="55" t="s">
        <v>444</v>
      </c>
      <c r="D101" s="55" t="str">
        <f>Table3[[#This Row],[Company]]&amp;"."&amp;Table3[[#This Row],[Branch]]</f>
        <v>USMKJ.PEJABAT PENGARAH KAMPUS KEJURUTERAAN</v>
      </c>
      <c r="E101" s="56" t="s">
        <v>439</v>
      </c>
      <c r="F101" s="53" t="str">
        <f>Table3[[#This Row],[Branch_ID]]</f>
        <v>053</v>
      </c>
    </row>
    <row r="102" spans="1:6" x14ac:dyDescent="0.25">
      <c r="A102" s="53" t="s">
        <v>279</v>
      </c>
      <c r="B102" s="55" t="s">
        <v>271</v>
      </c>
      <c r="C102" s="55" t="s">
        <v>445</v>
      </c>
      <c r="D102" s="55" t="str">
        <f>Table3[[#This Row],[Company]]&amp;"."&amp;Table3[[#This Row],[Branch]]</f>
        <v>USMKJ.PENTADBIRAN PUSAT DESASISWA-KJ</v>
      </c>
      <c r="E102" s="56" t="s">
        <v>439</v>
      </c>
      <c r="F102" s="53" t="str">
        <f>Table3[[#This Row],[Branch_ID]]</f>
        <v>058</v>
      </c>
    </row>
    <row r="103" spans="1:6" x14ac:dyDescent="0.25">
      <c r="A103" s="53" t="s">
        <v>280</v>
      </c>
      <c r="B103" s="55" t="s">
        <v>271</v>
      </c>
      <c r="C103" s="55" t="s">
        <v>446</v>
      </c>
      <c r="D103" s="55" t="str">
        <f>Table3[[#This Row],[Company]]&amp;"."&amp;Table3[[#This Row],[Branch]]</f>
        <v>USMKJ.PENTADBIRAN PUSAT UNIVERSITI SAINS MALAYSIA-KJ</v>
      </c>
      <c r="E103" s="56" t="s">
        <v>439</v>
      </c>
      <c r="F103" s="53" t="str">
        <f>Table3[[#This Row],[Branch_ID]]</f>
        <v>061</v>
      </c>
    </row>
    <row r="104" spans="1:6" x14ac:dyDescent="0.25">
      <c r="A104" s="53" t="s">
        <v>318</v>
      </c>
      <c r="B104" s="55" t="s">
        <v>271</v>
      </c>
      <c r="C104" s="55" t="s">
        <v>319</v>
      </c>
      <c r="D104" s="55" t="str">
        <f>Table3[[#This Row],[Company]]&amp;"."&amp;Table3[[#This Row],[Branch]]</f>
        <v>USMKJ.PERPUSTAKAAN KEJURUTERAAN</v>
      </c>
      <c r="E104" s="56" t="s">
        <v>439</v>
      </c>
      <c r="F104" s="53" t="str">
        <f>Table3[[#This Row],[Branch_ID]]</f>
        <v>065</v>
      </c>
    </row>
    <row r="105" spans="1:6" x14ac:dyDescent="0.25">
      <c r="A105" s="53" t="s">
        <v>282</v>
      </c>
      <c r="B105" s="55" t="s">
        <v>271</v>
      </c>
      <c r="C105" s="55" t="s">
        <v>447</v>
      </c>
      <c r="D105" s="55" t="str">
        <f>Table3[[#This Row],[Company]]&amp;"."&amp;Table3[[#This Row],[Branch]]</f>
        <v>USMKJ.PUSAT ISLAM-KJ</v>
      </c>
      <c r="E105" s="56" t="s">
        <v>439</v>
      </c>
      <c r="F105" s="53" t="str">
        <f>Table3[[#This Row],[Branch_ID]]</f>
        <v>071</v>
      </c>
    </row>
    <row r="106" spans="1:6" x14ac:dyDescent="0.25">
      <c r="A106" s="53" t="s">
        <v>448</v>
      </c>
      <c r="B106" s="55" t="s">
        <v>271</v>
      </c>
      <c r="C106" s="55" t="s">
        <v>482</v>
      </c>
      <c r="D106" s="55" t="str">
        <f>Table3[[#This Row],[Company]]&amp;"."&amp;Table3[[#This Row],[Branch]]</f>
        <v>USMKJ.PEJABAT ANTARABANGSA USM - KJ</v>
      </c>
      <c r="E106" s="56" t="s">
        <v>439</v>
      </c>
      <c r="F106" s="53" t="str">
        <f>Table3[[#This Row],[Branch_ID]]</f>
        <v>218</v>
      </c>
    </row>
    <row r="107" spans="1:6" x14ac:dyDescent="0.25">
      <c r="A107" s="53" t="s">
        <v>303</v>
      </c>
      <c r="B107" s="55" t="s">
        <v>271</v>
      </c>
      <c r="C107" s="55" t="s">
        <v>449</v>
      </c>
      <c r="D107" s="55" t="str">
        <f>Table3[[#This Row],[Company]]&amp;"."&amp;Table3[[#This Row],[Branch]]</f>
        <v>USMKJ.PUSAT PENGAJIAN BAHASA, LITERASI &amp; TERJEMAHAN-KJ</v>
      </c>
      <c r="E107" s="56" t="s">
        <v>439</v>
      </c>
      <c r="F107" s="53" t="str">
        <f>Table3[[#This Row],[Branch_ID]]</f>
        <v>177</v>
      </c>
    </row>
    <row r="108" spans="1:6" x14ac:dyDescent="0.25">
      <c r="A108" s="53" t="s">
        <v>283</v>
      </c>
      <c r="B108" s="55" t="s">
        <v>271</v>
      </c>
      <c r="C108" s="55" t="s">
        <v>98</v>
      </c>
      <c r="D108" s="55" t="str">
        <f>Table3[[#This Row],[Company]]&amp;"."&amp;Table3[[#This Row],[Branch]]</f>
        <v>USMKJ.PUSAT PENGAJIAN KEJURUTERAAN AEROANGKASA</v>
      </c>
      <c r="E108" s="56" t="s">
        <v>439</v>
      </c>
      <c r="F108" s="53" t="str">
        <f>Table3[[#This Row],[Branch_ID]]</f>
        <v>084</v>
      </c>
    </row>
    <row r="109" spans="1:6" x14ac:dyDescent="0.25">
      <c r="A109" s="53" t="s">
        <v>284</v>
      </c>
      <c r="B109" s="55" t="s">
        <v>271</v>
      </c>
      <c r="C109" s="55" t="s">
        <v>99</v>
      </c>
      <c r="D109" s="55" t="str">
        <f>Table3[[#This Row],[Company]]&amp;"."&amp;Table3[[#This Row],[Branch]]</f>
        <v>USMKJ.PUSAT PENGAJIAN KEJURUTERAAN AWAM</v>
      </c>
      <c r="E109" s="56" t="s">
        <v>439</v>
      </c>
      <c r="F109" s="53" t="str">
        <f>Table3[[#This Row],[Branch_ID]]</f>
        <v>085</v>
      </c>
    </row>
    <row r="110" spans="1:6" x14ac:dyDescent="0.25">
      <c r="A110" s="53" t="s">
        <v>285</v>
      </c>
      <c r="B110" s="55" t="s">
        <v>271</v>
      </c>
      <c r="C110" s="55" t="s">
        <v>286</v>
      </c>
      <c r="D110" s="55" t="str">
        <f>Table3[[#This Row],[Company]]&amp;"."&amp;Table3[[#This Row],[Branch]]</f>
        <v>USMKJ.PUSAT PENGAJIAN KEJURUTERAAN BAHAN &amp; SUMBER MINERAL</v>
      </c>
      <c r="E110" s="56" t="s">
        <v>439</v>
      </c>
      <c r="F110" s="53" t="str">
        <f>Table3[[#This Row],[Branch_ID]]</f>
        <v>086</v>
      </c>
    </row>
    <row r="111" spans="1:6" x14ac:dyDescent="0.25">
      <c r="A111" s="53" t="s">
        <v>287</v>
      </c>
      <c r="B111" s="55" t="s">
        <v>271</v>
      </c>
      <c r="C111" s="55" t="s">
        <v>288</v>
      </c>
      <c r="D111" s="55" t="str">
        <f>Table3[[#This Row],[Company]]&amp;"."&amp;Table3[[#This Row],[Branch]]</f>
        <v>USMKJ.PUSAT PENGAJIAN KEJURUTERAAN ELEKTRIK &amp; ELEKTRONIK</v>
      </c>
      <c r="E111" s="56" t="s">
        <v>439</v>
      </c>
      <c r="F111" s="53" t="str">
        <f>Table3[[#This Row],[Branch_ID]]</f>
        <v>087</v>
      </c>
    </row>
    <row r="112" spans="1:6" x14ac:dyDescent="0.25">
      <c r="A112" s="53" t="s">
        <v>289</v>
      </c>
      <c r="B112" s="55" t="s">
        <v>271</v>
      </c>
      <c r="C112" s="55" t="s">
        <v>102</v>
      </c>
      <c r="D112" s="55" t="str">
        <f>Table3[[#This Row],[Company]]&amp;"."&amp;Table3[[#This Row],[Branch]]</f>
        <v>USMKJ.PUSAT PENGAJIAN KEJURUTERAAN KIMIA</v>
      </c>
      <c r="E112" s="56" t="s">
        <v>439</v>
      </c>
      <c r="F112" s="53" t="str">
        <f>Table3[[#This Row],[Branch_ID]]</f>
        <v>088</v>
      </c>
    </row>
    <row r="113" spans="1:6" x14ac:dyDescent="0.25">
      <c r="A113" s="53" t="s">
        <v>290</v>
      </c>
      <c r="B113" s="55" t="s">
        <v>271</v>
      </c>
      <c r="C113" s="55" t="s">
        <v>291</v>
      </c>
      <c r="D113" s="55" t="str">
        <f>Table3[[#This Row],[Company]]&amp;"."&amp;Table3[[#This Row],[Branch]]</f>
        <v>USMKJ.PUSAT PENGAJIAN KEJURUTERAAN MEKANIKAL</v>
      </c>
      <c r="E113" s="56" t="s">
        <v>439</v>
      </c>
      <c r="F113" s="53" t="str">
        <f>Table3[[#This Row],[Branch_ID]]</f>
        <v>089</v>
      </c>
    </row>
    <row r="114" spans="1:6" x14ac:dyDescent="0.25">
      <c r="A114" s="53" t="s">
        <v>292</v>
      </c>
      <c r="B114" s="55" t="s">
        <v>271</v>
      </c>
      <c r="C114" s="55" t="s">
        <v>450</v>
      </c>
      <c r="D114" s="55" t="str">
        <f>Table3[[#This Row],[Company]]&amp;"."&amp;Table3[[#This Row],[Branch]]</f>
        <v>USMKJ.PUSAT PENGETAHUAN KOMUNIKASI &amp; TEKNOLOGI-KJ</v>
      </c>
      <c r="E114" s="56" t="s">
        <v>439</v>
      </c>
      <c r="F114" s="53" t="str">
        <f>Table3[[#This Row],[Branch_ID]]</f>
        <v>110</v>
      </c>
    </row>
    <row r="115" spans="1:6" x14ac:dyDescent="0.25">
      <c r="A115" s="53" t="s">
        <v>293</v>
      </c>
      <c r="B115" s="55" t="s">
        <v>271</v>
      </c>
      <c r="C115" s="55" t="s">
        <v>294</v>
      </c>
      <c r="D115" s="55" t="str">
        <f>Table3[[#This Row],[Company]]&amp;"."&amp;Table3[[#This Row],[Branch]]</f>
        <v>USMKJ.PUSAT PENY. KEJURUTERAAN SUNGAI &amp; SALIRAN BANDAR</v>
      </c>
      <c r="E115" s="56" t="s">
        <v>439</v>
      </c>
      <c r="F115" s="53" t="str">
        <f>Table3[[#This Row],[Branch_ID]]</f>
        <v>113</v>
      </c>
    </row>
    <row r="116" spans="1:6" x14ac:dyDescent="0.25">
      <c r="A116" s="53" t="s">
        <v>301</v>
      </c>
      <c r="B116" s="55" t="s">
        <v>271</v>
      </c>
      <c r="C116" s="55" t="s">
        <v>302</v>
      </c>
      <c r="D116" s="55" t="str">
        <f>Table3[[#This Row],[Company]]&amp;"."&amp;Table3[[#This Row],[Branch]]</f>
        <v>USMKJ.PUSAT PENYELIDIKAN SAINS DAN KEJURUTERAAN</v>
      </c>
      <c r="E116" s="56" t="s">
        <v>439</v>
      </c>
      <c r="F116" s="53" t="str">
        <f>Table3[[#This Row],[Branch_ID]]</f>
        <v>176</v>
      </c>
    </row>
    <row r="117" spans="1:6" x14ac:dyDescent="0.25">
      <c r="A117" s="53" t="s">
        <v>300</v>
      </c>
      <c r="B117" s="55" t="s">
        <v>271</v>
      </c>
      <c r="C117" s="55" t="s">
        <v>451</v>
      </c>
      <c r="D117" s="55" t="str">
        <f>Table3[[#This Row],[Company]]&amp;"."&amp;Table3[[#This Row],[Branch]]</f>
        <v>USMKJ.PUSAT RANCANGAN KO-KURIKULUM-KJ</v>
      </c>
      <c r="E117" s="56" t="s">
        <v>439</v>
      </c>
      <c r="F117" s="53" t="str">
        <f>Table3[[#This Row],[Branch_ID]]</f>
        <v>174</v>
      </c>
    </row>
    <row r="118" spans="1:6" x14ac:dyDescent="0.25">
      <c r="A118" s="53" t="s">
        <v>295</v>
      </c>
      <c r="B118" s="55" t="s">
        <v>271</v>
      </c>
      <c r="C118" s="55" t="s">
        <v>452</v>
      </c>
      <c r="D118" s="55" t="str">
        <f>Table3[[#This Row],[Company]]&amp;"."&amp;Table3[[#This Row],[Branch]]</f>
        <v>USMKJ.PUSAT SUKAN &amp; REKREASI-KJ</v>
      </c>
      <c r="E118" s="56" t="s">
        <v>439</v>
      </c>
      <c r="F118" s="53" t="str">
        <f>Table3[[#This Row],[Branch_ID]]</f>
        <v>126</v>
      </c>
    </row>
    <row r="119" spans="1:6" x14ac:dyDescent="0.25">
      <c r="A119" s="53" t="s">
        <v>453</v>
      </c>
      <c r="B119" s="55" t="s">
        <v>271</v>
      </c>
      <c r="C119" s="55" t="s">
        <v>454</v>
      </c>
      <c r="D119" s="55" t="str">
        <f>Table3[[#This Row],[Company]]&amp;"."&amp;Table3[[#This Row],[Branch]]</f>
        <v>USMKJ.PUSAT SWA AKREDITASI</v>
      </c>
      <c r="E119" s="56" t="s">
        <v>439</v>
      </c>
      <c r="F119" s="53" t="str">
        <f>Table3[[#This Row],[Branch_ID]]</f>
        <v>128</v>
      </c>
    </row>
    <row r="120" spans="1:6" x14ac:dyDescent="0.25">
      <c r="A120" s="53" t="s">
        <v>409</v>
      </c>
      <c r="B120" s="55" t="s">
        <v>271</v>
      </c>
      <c r="C120" s="55" t="s">
        <v>410</v>
      </c>
      <c r="D120" s="55" t="str">
        <f>Table3[[#This Row],[Company]]&amp;"."&amp;Table3[[#This Row],[Branch]]</f>
        <v>USMKJ.PUSAT USAHASAMA KECEMERLANGAN REKABENTUK MIKROELEKTRONIK</v>
      </c>
      <c r="E120" s="56" t="s">
        <v>439</v>
      </c>
      <c r="F120" s="53" t="str">
        <f>Table3[[#This Row],[Branch_ID]]</f>
        <v>190</v>
      </c>
    </row>
    <row r="121" spans="1:6" x14ac:dyDescent="0.25">
      <c r="A121" s="53" t="s">
        <v>299</v>
      </c>
      <c r="B121" s="55" t="s">
        <v>271</v>
      </c>
      <c r="C121" s="55" t="s">
        <v>455</v>
      </c>
      <c r="D121" s="55" t="str">
        <f>Table3[[#This Row],[Company]]&amp;"."&amp;Table3[[#This Row],[Branch]]</f>
        <v>USMKJ.UNIT KESELAMATAN &amp; KESIHATAN PEKERJAAN-KJ</v>
      </c>
      <c r="E121" s="56" t="s">
        <v>439</v>
      </c>
      <c r="F121" s="53" t="str">
        <f>Table3[[#This Row],[Branch_ID]]</f>
        <v>173</v>
      </c>
    </row>
    <row r="122" spans="1:6" x14ac:dyDescent="0.25">
      <c r="A122" s="53" t="s">
        <v>296</v>
      </c>
      <c r="B122" s="55" t="s">
        <v>271</v>
      </c>
      <c r="C122" s="55" t="s">
        <v>297</v>
      </c>
      <c r="D122" s="55" t="str">
        <f>Table3[[#This Row],[Company]]&amp;"."&amp;Table3[[#This Row],[Branch]]</f>
        <v>USMKJ.UNIT KESIHATAN</v>
      </c>
      <c r="E122" s="56" t="s">
        <v>439</v>
      </c>
      <c r="F122" s="53" t="str">
        <f>Table3[[#This Row],[Branch_ID]]</f>
        <v>168</v>
      </c>
    </row>
    <row r="123" spans="1:6" x14ac:dyDescent="0.25">
      <c r="A123" s="53" t="s">
        <v>298</v>
      </c>
      <c r="B123" s="55" t="s">
        <v>271</v>
      </c>
      <c r="C123" s="55" t="s">
        <v>456</v>
      </c>
      <c r="D123" s="55" t="str">
        <f>Table3[[#This Row],[Company]]&amp;"."&amp;Table3[[#This Row],[Branch]]</f>
        <v>USMKJ.UNIT PERUMAHAN &amp; PENGINAPAN UNIVERSITI-KJ</v>
      </c>
      <c r="E123" s="56" t="s">
        <v>439</v>
      </c>
      <c r="F123" s="53" t="str">
        <f>Table3[[#This Row],[Branch_ID]]</f>
        <v>171</v>
      </c>
    </row>
    <row r="124" spans="1:6" x14ac:dyDescent="0.25">
      <c r="A124" s="53" t="s">
        <v>304</v>
      </c>
      <c r="B124" s="55" t="s">
        <v>305</v>
      </c>
      <c r="C124" s="55" t="s">
        <v>457</v>
      </c>
      <c r="D124" s="55" t="str">
        <f>Table3[[#This Row],[Company]]&amp;"."&amp;Table3[[#This Row],[Branch]]</f>
        <v>USMKK.BAHAGIAN HAL EHWAL PEMBANGUNAN PELAJAR &amp; ALUMNI-KK</v>
      </c>
      <c r="E124" s="56" t="s">
        <v>413</v>
      </c>
      <c r="F124" s="53" t="str">
        <f>Table3[[#This Row],[Branch_ID]]</f>
        <v>004</v>
      </c>
    </row>
    <row r="125" spans="1:6" x14ac:dyDescent="0.25">
      <c r="A125" s="53" t="s">
        <v>306</v>
      </c>
      <c r="B125" s="55" t="s">
        <v>305</v>
      </c>
      <c r="C125" s="55" t="s">
        <v>458</v>
      </c>
      <c r="D125" s="55" t="str">
        <f>Table3[[#This Row],[Company]]&amp;"."&amp;Table3[[#This Row],[Branch]]</f>
        <v>USMKK.BAHAGIAN PENYELIDIKAN &amp; INOVASI-KK</v>
      </c>
      <c r="E125" s="56" t="s">
        <v>413</v>
      </c>
      <c r="F125" s="53" t="str">
        <f>Table3[[#This Row],[Branch_ID]]</f>
        <v>009</v>
      </c>
    </row>
    <row r="126" spans="1:6" x14ac:dyDescent="0.25">
      <c r="A126" s="53" t="s">
        <v>307</v>
      </c>
      <c r="B126" s="55" t="s">
        <v>305</v>
      </c>
      <c r="C126" s="55" t="s">
        <v>308</v>
      </c>
      <c r="D126" s="55" t="str">
        <f>Table3[[#This Row],[Company]]&amp;"."&amp;Table3[[#This Row],[Branch]]</f>
        <v>USMKK.DESASISWA MURNI &amp; NURANI</v>
      </c>
      <c r="E126" s="56" t="s">
        <v>413</v>
      </c>
      <c r="F126" s="53" t="str">
        <f>Table3[[#This Row],[Branch_ID]]</f>
        <v>017</v>
      </c>
    </row>
    <row r="127" spans="1:6" x14ac:dyDescent="0.25">
      <c r="A127" s="53" t="s">
        <v>309</v>
      </c>
      <c r="B127" s="55" t="s">
        <v>305</v>
      </c>
      <c r="C127" s="55" t="s">
        <v>184</v>
      </c>
      <c r="D127" s="55" t="str">
        <f>Table3[[#This Row],[Company]]&amp;"."&amp;Table3[[#This Row],[Branch]]</f>
        <v>USMKK.INSTITUT PENGAJIAN SISWAZAH</v>
      </c>
      <c r="E127" s="56" t="s">
        <v>413</v>
      </c>
      <c r="F127" s="53" t="str">
        <f>Table3[[#This Row],[Branch_ID]]</f>
        <v>027</v>
      </c>
    </row>
    <row r="128" spans="1:6" x14ac:dyDescent="0.25">
      <c r="A128" s="53" t="s">
        <v>310</v>
      </c>
      <c r="B128" s="55" t="s">
        <v>305</v>
      </c>
      <c r="C128" s="55" t="s">
        <v>459</v>
      </c>
      <c r="D128" s="55" t="str">
        <f>Table3[[#This Row],[Company]]&amp;"."&amp;Table3[[#This Row],[Branch]]</f>
        <v>USMKK.INSTITUT PENYELIDIKAN PERUBATAN MOLEKUL KK</v>
      </c>
      <c r="E128" s="56" t="s">
        <v>413</v>
      </c>
      <c r="F128" s="53" t="str">
        <f>Table3[[#This Row],[Branch_ID]]</f>
        <v>029</v>
      </c>
    </row>
    <row r="129" spans="1:6" x14ac:dyDescent="0.25">
      <c r="A129" s="53" t="s">
        <v>311</v>
      </c>
      <c r="B129" s="55" t="s">
        <v>305</v>
      </c>
      <c r="C129" s="55" t="s">
        <v>460</v>
      </c>
      <c r="D129" s="55" t="str">
        <f>Table3[[#This Row],[Company]]&amp;"."&amp;Table3[[#This Row],[Branch]]</f>
        <v>USMKK.JABATAN BENDAHARI-KK</v>
      </c>
      <c r="E129" s="56" t="s">
        <v>413</v>
      </c>
      <c r="F129" s="53" t="str">
        <f>Table3[[#This Row],[Branch_ID]]</f>
        <v>032</v>
      </c>
    </row>
    <row r="130" spans="1:6" x14ac:dyDescent="0.25">
      <c r="A130" s="53" t="s">
        <v>312</v>
      </c>
      <c r="B130" s="55" t="s">
        <v>305</v>
      </c>
      <c r="C130" s="55" t="s">
        <v>461</v>
      </c>
      <c r="D130" s="55" t="str">
        <f>Table3[[#This Row],[Company]]&amp;"."&amp;Table3[[#This Row],[Branch]]</f>
        <v>USMKK.JABATAN KESELAMATAN-KK</v>
      </c>
      <c r="E130" s="56" t="s">
        <v>413</v>
      </c>
      <c r="F130" s="53" t="str">
        <f>Table3[[#This Row],[Branch_ID]]</f>
        <v>038</v>
      </c>
    </row>
    <row r="131" spans="1:6" x14ac:dyDescent="0.25">
      <c r="A131" s="53" t="s">
        <v>313</v>
      </c>
      <c r="B131" s="55" t="s">
        <v>305</v>
      </c>
      <c r="C131" s="55" t="s">
        <v>462</v>
      </c>
      <c r="D131" s="55" t="str">
        <f>Table3[[#This Row],[Company]]&amp;"."&amp;Table3[[#This Row],[Branch]]</f>
        <v>USMKK.JABATAN PEMBANGUNAN &amp; PENGURUSAN ASET-KK</v>
      </c>
      <c r="E131" s="56" t="s">
        <v>413</v>
      </c>
      <c r="F131" s="53" t="str">
        <f>Table3[[#This Row],[Branch_ID]]</f>
        <v>042</v>
      </c>
    </row>
    <row r="132" spans="1:6" x14ac:dyDescent="0.25">
      <c r="A132" s="53" t="s">
        <v>314</v>
      </c>
      <c r="B132" s="55" t="s">
        <v>305</v>
      </c>
      <c r="C132" s="55" t="s">
        <v>463</v>
      </c>
      <c r="D132" s="55" t="str">
        <f>Table3[[#This Row],[Company]]&amp;"."&amp;Table3[[#This Row],[Branch]]</f>
        <v>USMKK.JABATAN PENDAFTAR-KK</v>
      </c>
      <c r="E132" s="56" t="s">
        <v>413</v>
      </c>
      <c r="F132" s="53" t="str">
        <f>Table3[[#This Row],[Branch_ID]]</f>
        <v>045</v>
      </c>
    </row>
    <row r="133" spans="1:6" x14ac:dyDescent="0.25">
      <c r="A133" s="53" t="s">
        <v>315</v>
      </c>
      <c r="B133" s="55" t="s">
        <v>305</v>
      </c>
      <c r="C133" s="55" t="s">
        <v>464</v>
      </c>
      <c r="D133" s="55" t="str">
        <f>Table3[[#This Row],[Company]]&amp;"."&amp;Table3[[#This Row],[Branch]]</f>
        <v>USMKK.PEJABAT PENGARAH KAMPUS KESIHATAN</v>
      </c>
      <c r="E133" s="56" t="s">
        <v>413</v>
      </c>
      <c r="F133" s="53" t="str">
        <f>Table3[[#This Row],[Branch_ID]]</f>
        <v>054</v>
      </c>
    </row>
    <row r="134" spans="1:6" x14ac:dyDescent="0.25">
      <c r="A134" s="53" t="s">
        <v>316</v>
      </c>
      <c r="B134" s="55" t="s">
        <v>305</v>
      </c>
      <c r="C134" s="55" t="s">
        <v>465</v>
      </c>
      <c r="D134" s="55" t="str">
        <f>Table3[[#This Row],[Company]]&amp;"."&amp;Table3[[#This Row],[Branch]]</f>
        <v>USMKK.PENTADBIRAN PUSAT DESASISWA-KK</v>
      </c>
      <c r="E134" s="56" t="s">
        <v>413</v>
      </c>
      <c r="F134" s="53" t="str">
        <f>Table3[[#This Row],[Branch_ID]]</f>
        <v>059</v>
      </c>
    </row>
    <row r="135" spans="1:6" x14ac:dyDescent="0.25">
      <c r="A135" s="53" t="s">
        <v>317</v>
      </c>
      <c r="B135" s="55" t="s">
        <v>305</v>
      </c>
      <c r="C135" s="55" t="s">
        <v>466</v>
      </c>
      <c r="D135" s="55" t="str">
        <f>Table3[[#This Row],[Company]]&amp;"."&amp;Table3[[#This Row],[Branch]]</f>
        <v>USMKK.PENTADBIRAN PUSAT UNIVERSITI SAINS MALAYSIA-KK</v>
      </c>
      <c r="E135" s="56" t="s">
        <v>413</v>
      </c>
      <c r="F135" s="53" t="str">
        <f>Table3[[#This Row],[Branch_ID]]</f>
        <v>062</v>
      </c>
    </row>
    <row r="136" spans="1:6" x14ac:dyDescent="0.25">
      <c r="A136" s="53" t="s">
        <v>281</v>
      </c>
      <c r="B136" s="55" t="s">
        <v>305</v>
      </c>
      <c r="C136" s="55" t="s">
        <v>124</v>
      </c>
      <c r="D136" s="55" t="str">
        <f>Table3[[#This Row],[Company]]&amp;"."&amp;Table3[[#This Row],[Branch]]</f>
        <v>USMKK.PERPUSTAKAAN HAMDAN TAHIR</v>
      </c>
      <c r="E136" s="56" t="s">
        <v>413</v>
      </c>
      <c r="F136" s="53" t="str">
        <f>Table3[[#This Row],[Branch_ID]]</f>
        <v>063</v>
      </c>
    </row>
    <row r="137" spans="1:6" x14ac:dyDescent="0.25">
      <c r="A137" s="53" t="s">
        <v>320</v>
      </c>
      <c r="B137" s="55" t="s">
        <v>305</v>
      </c>
      <c r="C137" s="55" t="s">
        <v>467</v>
      </c>
      <c r="D137" s="55" t="str">
        <f>Table3[[#This Row],[Company]]&amp;"."&amp;Table3[[#This Row],[Branch]]</f>
        <v>USMKK.PUSAT ISLAM-KK</v>
      </c>
      <c r="E137" s="56" t="s">
        <v>413</v>
      </c>
      <c r="F137" s="53" t="str">
        <f>Table3[[#This Row],[Branch_ID]]</f>
        <v>072</v>
      </c>
    </row>
    <row r="138" spans="1:6" x14ac:dyDescent="0.25">
      <c r="A138" s="53" t="s">
        <v>468</v>
      </c>
      <c r="B138" s="55" t="s">
        <v>305</v>
      </c>
      <c r="C138" s="55" t="s">
        <v>483</v>
      </c>
      <c r="D138" s="55" t="str">
        <f>Table3[[#This Row],[Company]]&amp;"."&amp;Table3[[#This Row],[Branch]]</f>
        <v>USMKK.PEJABAT ANTARABANGSA USM - KK</v>
      </c>
      <c r="E138" s="56" t="s">
        <v>413</v>
      </c>
      <c r="F138" s="53" t="str">
        <f>Table3[[#This Row],[Branch_ID]]</f>
        <v>217</v>
      </c>
    </row>
    <row r="139" spans="1:6" x14ac:dyDescent="0.25">
      <c r="A139" s="53" t="s">
        <v>331</v>
      </c>
      <c r="B139" s="55" t="s">
        <v>305</v>
      </c>
      <c r="C139" s="55" t="s">
        <v>469</v>
      </c>
      <c r="D139" s="55" t="str">
        <f>Table3[[#This Row],[Company]]&amp;"."&amp;Table3[[#This Row],[Branch]]</f>
        <v>USMKK.PUSAT PENGAJIAN BAHASA, LITERASI &amp; TERJEMAHAN-KK</v>
      </c>
      <c r="E139" s="56" t="s">
        <v>413</v>
      </c>
      <c r="F139" s="53" t="str">
        <f>Table3[[#This Row],[Branch_ID]]</f>
        <v>178</v>
      </c>
    </row>
    <row r="140" spans="1:6" x14ac:dyDescent="0.25">
      <c r="A140" s="53" t="s">
        <v>321</v>
      </c>
      <c r="B140" s="55" t="s">
        <v>305</v>
      </c>
      <c r="C140" s="55" t="s">
        <v>126</v>
      </c>
      <c r="D140" s="55" t="str">
        <f>Table3[[#This Row],[Company]]&amp;"."&amp;Table3[[#This Row],[Branch]]</f>
        <v>USMKK.PUSAT PENGAJIAN SAINS KESIHATAN</v>
      </c>
      <c r="E140" s="56" t="s">
        <v>413</v>
      </c>
      <c r="F140" s="53" t="str">
        <f>Table3[[#This Row],[Branch_ID]]</f>
        <v>098</v>
      </c>
    </row>
    <row r="141" spans="1:6" x14ac:dyDescent="0.25">
      <c r="A141" s="53" t="s">
        <v>322</v>
      </c>
      <c r="B141" s="55" t="s">
        <v>305</v>
      </c>
      <c r="C141" s="55" t="s">
        <v>127</v>
      </c>
      <c r="D141" s="55" t="str">
        <f>Table3[[#This Row],[Company]]&amp;"."&amp;Table3[[#This Row],[Branch]]</f>
        <v>USMKK.PUSAT PENGAJIAN SAINS PERGIGIAN</v>
      </c>
      <c r="E141" s="56" t="s">
        <v>413</v>
      </c>
      <c r="F141" s="53" t="str">
        <f>Table3[[#This Row],[Branch_ID]]</f>
        <v>102</v>
      </c>
    </row>
    <row r="142" spans="1:6" x14ac:dyDescent="0.25">
      <c r="A142" s="53" t="s">
        <v>323</v>
      </c>
      <c r="B142" s="55" t="s">
        <v>305</v>
      </c>
      <c r="C142" s="55" t="s">
        <v>128</v>
      </c>
      <c r="D142" s="55" t="str">
        <f>Table3[[#This Row],[Company]]&amp;"."&amp;Table3[[#This Row],[Branch]]</f>
        <v>USMKK.PUSAT PENGAJIAN SAINS PERUBATAN</v>
      </c>
      <c r="E142" s="56" t="s">
        <v>413</v>
      </c>
      <c r="F142" s="53" t="str">
        <f>Table3[[#This Row],[Branch_ID]]</f>
        <v>103</v>
      </c>
    </row>
    <row r="143" spans="1:6" x14ac:dyDescent="0.25">
      <c r="A143" s="53" t="s">
        <v>324</v>
      </c>
      <c r="B143" s="55" t="s">
        <v>305</v>
      </c>
      <c r="C143" s="55" t="s">
        <v>470</v>
      </c>
      <c r="D143" s="55" t="str">
        <f>Table3[[#This Row],[Company]]&amp;"."&amp;Table3[[#This Row],[Branch]]</f>
        <v>USMKK.PUSAT PENGETAHUAN KOMUNIKASI &amp; TEKNOLOGI-KK</v>
      </c>
      <c r="E143" s="56" t="s">
        <v>413</v>
      </c>
      <c r="F143" s="53" t="str">
        <f>Table3[[#This Row],[Branch_ID]]</f>
        <v>111</v>
      </c>
    </row>
    <row r="144" spans="1:6" x14ac:dyDescent="0.25">
      <c r="A144" s="53" t="s">
        <v>411</v>
      </c>
      <c r="B144" s="55" t="s">
        <v>305</v>
      </c>
      <c r="C144" s="55" t="s">
        <v>69</v>
      </c>
      <c r="D144" s="55" t="str">
        <f>Table3[[#This Row],[Company]]&amp;"."&amp;Table3[[#This Row],[Branch]]</f>
        <v>USMKK.PUSAT PENGURUSAN BENCANA (NERVE CENTRE)</v>
      </c>
      <c r="E144" s="56" t="s">
        <v>413</v>
      </c>
      <c r="F144" s="53" t="str">
        <f>Table3[[#This Row],[Branch_ID]]</f>
        <v>188</v>
      </c>
    </row>
    <row r="145" spans="1:6" x14ac:dyDescent="0.25">
      <c r="A145" s="53" t="s">
        <v>325</v>
      </c>
      <c r="B145" s="55" t="s">
        <v>305</v>
      </c>
      <c r="C145" s="55" t="s">
        <v>471</v>
      </c>
      <c r="D145" s="55" t="str">
        <f>Table3[[#This Row],[Company]]&amp;"."&amp;Table3[[#This Row],[Branch]]</f>
        <v>USMKK.PUSAT PENYELIDIKAN &amp; PERKHIDMATAN HAIWAN-KK</v>
      </c>
      <c r="E145" s="56" t="s">
        <v>413</v>
      </c>
      <c r="F145" s="53" t="str">
        <f>Table3[[#This Row],[Branch_ID]]</f>
        <v>115</v>
      </c>
    </row>
    <row r="146" spans="1:6" x14ac:dyDescent="0.25">
      <c r="A146" s="53" t="s">
        <v>330</v>
      </c>
      <c r="B146" s="55" t="s">
        <v>305</v>
      </c>
      <c r="C146" s="55" t="s">
        <v>472</v>
      </c>
      <c r="D146" s="55" t="str">
        <f>Table3[[#This Row],[Company]]&amp;"."&amp;Table3[[#This Row],[Branch]]</f>
        <v>USMKK.PUSAT RANCANGAN KO-KURIKULUM-KK</v>
      </c>
      <c r="E146" s="56" t="s">
        <v>413</v>
      </c>
      <c r="F146" s="53" t="str">
        <f>Table3[[#This Row],[Branch_ID]]</f>
        <v>175</v>
      </c>
    </row>
    <row r="147" spans="1:6" x14ac:dyDescent="0.25">
      <c r="A147" s="53" t="s">
        <v>326</v>
      </c>
      <c r="B147" s="55" t="s">
        <v>305</v>
      </c>
      <c r="C147" s="55" t="s">
        <v>473</v>
      </c>
      <c r="D147" s="55" t="str">
        <f>Table3[[#This Row],[Company]]&amp;"."&amp;Table3[[#This Row],[Branch]]</f>
        <v>USMKK.PUSAT SUKAN &amp; REKREASI-KK</v>
      </c>
      <c r="E147" s="56" t="s">
        <v>413</v>
      </c>
      <c r="F147" s="53" t="str">
        <f>Table3[[#This Row],[Branch_ID]]</f>
        <v>127</v>
      </c>
    </row>
    <row r="148" spans="1:6" x14ac:dyDescent="0.25">
      <c r="A148" s="53" t="s">
        <v>332</v>
      </c>
      <c r="B148" s="55" t="s">
        <v>305</v>
      </c>
      <c r="C148" s="55" t="s">
        <v>474</v>
      </c>
      <c r="D148" s="55" t="str">
        <f>Table3[[#This Row],[Company]]&amp;"."&amp;Table3[[#This Row],[Branch]]</f>
        <v>USMKK.PUSAT TRANSFORMASI INSAN-KK</v>
      </c>
      <c r="E148" s="56" t="s">
        <v>413</v>
      </c>
      <c r="F148" s="53" t="str">
        <f>Table3[[#This Row],[Branch_ID]]</f>
        <v>186</v>
      </c>
    </row>
    <row r="149" spans="1:6" x14ac:dyDescent="0.25">
      <c r="A149" s="53" t="s">
        <v>327</v>
      </c>
      <c r="B149" s="55" t="s">
        <v>305</v>
      </c>
      <c r="C149" s="55" t="s">
        <v>328</v>
      </c>
      <c r="D149" s="55" t="str">
        <f>Table3[[#This Row],[Company]]&amp;"."&amp;Table3[[#This Row],[Branch]]</f>
        <v>USMKK.RUMAH TETAMU</v>
      </c>
      <c r="E149" s="56" t="s">
        <v>413</v>
      </c>
      <c r="F149" s="53" t="str">
        <f>Table3[[#This Row],[Branch_ID]]</f>
        <v>163</v>
      </c>
    </row>
    <row r="150" spans="1:6" x14ac:dyDescent="0.25">
      <c r="A150" s="53" t="s">
        <v>329</v>
      </c>
      <c r="B150" s="55" t="s">
        <v>305</v>
      </c>
      <c r="C150" s="55" t="s">
        <v>475</v>
      </c>
      <c r="D150" s="55" t="str">
        <f>Table3[[#This Row],[Company]]&amp;"."&amp;Table3[[#This Row],[Branch]]</f>
        <v>USMKK.UNIT PERUMAHAN &amp; PENGINAPAN UNIVERSITI-KK</v>
      </c>
      <c r="E150" s="56" t="s">
        <v>413</v>
      </c>
      <c r="F150" s="53" t="str">
        <f>Table3[[#This Row],[Branch_ID]]</f>
        <v>172</v>
      </c>
    </row>
    <row r="151" spans="1:6" x14ac:dyDescent="0.25">
      <c r="A151" s="53"/>
      <c r="B151" s="55"/>
      <c r="C151" s="55"/>
      <c r="D151" s="55"/>
      <c r="E151" s="53"/>
    </row>
    <row r="152" spans="1:6" x14ac:dyDescent="0.25">
      <c r="A152" s="53"/>
      <c r="B152" s="55"/>
      <c r="C152" s="55"/>
      <c r="D152" s="55"/>
      <c r="E152" s="53"/>
    </row>
    <row r="153" spans="1:6" x14ac:dyDescent="0.25">
      <c r="A153" s="53"/>
      <c r="B153" s="55"/>
      <c r="C153" s="55"/>
      <c r="D153" s="55"/>
      <c r="E153" s="5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Arahan</vt:lpstr>
      <vt:lpstr>Sijil</vt:lpstr>
      <vt:lpstr>rujukan</vt:lpstr>
      <vt:lpstr>PTJ</vt:lpstr>
      <vt:lpstr>Arahan!Print_Area</vt:lpstr>
      <vt:lpstr>Sijil!Print_Area</vt:lpstr>
      <vt:lpstr>USMHU</vt:lpstr>
      <vt:lpstr>USMIP</vt:lpstr>
      <vt:lpstr>USMKI</vt:lpstr>
      <vt:lpstr>USMKJ</vt:lpstr>
      <vt:lpstr>USMKK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USM 6</dc:creator>
  <cp:lastModifiedBy>shaifullah.kerja a</cp:lastModifiedBy>
  <cp:lastPrinted>2023-10-05T02:57:43Z</cp:lastPrinted>
  <dcterms:created xsi:type="dcterms:W3CDTF">2015-06-05T18:17:20Z</dcterms:created>
  <dcterms:modified xsi:type="dcterms:W3CDTF">2025-11-03T01:56:17Z</dcterms:modified>
</cp:coreProperties>
</file>