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JBendKK\Downloads\Bajet\USM.FIS.BC.B.2023.02\"/>
    </mc:Choice>
  </mc:AlternateContent>
  <xr:revisionPtr revIDLastSave="0" documentId="13_ncr:1_{9230866D-6A9F-4039-87C9-421F24EBBBA2}" xr6:coauthVersionLast="47" xr6:coauthVersionMax="47" xr10:uidLastSave="{00000000-0000-0000-0000-000000000000}"/>
  <workbookProtection workbookAlgorithmName="SHA-512" workbookHashValue="OM8ySd68wnnHkt/xeWOO2thjHhpc6l8I8XTCUF46wXfFzuyLlXUYeeAIHvMVKRpggmf2c+q0pvfI3Zvza+xKqA==" workbookSaltValue="ZwYGleLTmVSwrXF461PjqA==" workbookSpinCount="100000" lockStructure="1"/>
  <bookViews>
    <workbookView xWindow="-120" yWindow="-120" windowWidth="24240" windowHeight="13140" xr2:uid="{00000000-000D-0000-FFFF-FFFF00000000}"/>
  </bookViews>
  <sheets>
    <sheet name="Viremen" sheetId="1" r:id="rId1"/>
    <sheet name="Rujukan" sheetId="2" state="hidden" r:id="rId2"/>
  </sheets>
  <definedNames>
    <definedName name="_xlnm._FilterDatabase" localSheetId="1" hidden="1">Rujukan!$A$1:$B$167</definedName>
    <definedName name="_xlnm.Print_Area" localSheetId="0">Viremen!$A$1:$F$58</definedName>
    <definedName name="USMHU">Rujukan!$B$2:$B$6</definedName>
    <definedName name="USMIP">Rujukan!$B$7:$B$8</definedName>
    <definedName name="USMKI">Rujukan!$B$9:$B$104</definedName>
    <definedName name="USMKJ">Rujukan!$B$105:$B$137</definedName>
    <definedName name="USMKK">Rujukan!$B$138:$B$167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4" i="1" l="1"/>
  <c r="D44" i="1"/>
  <c r="M6" i="1"/>
  <c r="B51" i="1" l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J13" i="1"/>
  <c r="C13" i="1"/>
  <c r="J11" i="1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L4" i="2"/>
  <c r="L3" i="2"/>
  <c r="L2" i="2"/>
  <c r="J15" i="1" l="1"/>
  <c r="H4" i="1" l="1"/>
  <c r="P2" i="1"/>
</calcChain>
</file>

<file path=xl/sharedStrings.xml><?xml version="1.0" encoding="utf-8"?>
<sst xmlns="http://schemas.openxmlformats.org/spreadsheetml/2006/main" count="589" uniqueCount="323">
  <si>
    <t>Campus</t>
  </si>
  <si>
    <t>Branch Name</t>
  </si>
  <si>
    <t>Senarai</t>
  </si>
  <si>
    <t>Siri</t>
  </si>
  <si>
    <t>Description</t>
  </si>
  <si>
    <t>Nama Kelas Akaun</t>
  </si>
  <si>
    <t>Nama Sub Kelas</t>
  </si>
  <si>
    <t>USMHU</t>
  </si>
  <si>
    <t>022 HOSPITAL UNIVERSITI SAINS MALAYSIA</t>
  </si>
  <si>
    <t>HOSPITAL USM</t>
  </si>
  <si>
    <t>A0627000</t>
  </si>
  <si>
    <t>Inventori Bahan Dan Bekalan</t>
  </si>
  <si>
    <t xml:space="preserve">Inventori Untuk Digunakan  </t>
  </si>
  <si>
    <t>034 JABATAN BENDAHARI-HU</t>
  </si>
  <si>
    <t>KAMPUS INDUK</t>
  </si>
  <si>
    <t>A0727000</t>
  </si>
  <si>
    <t xml:space="preserve">Inventori Untuk Dijual </t>
  </si>
  <si>
    <t>039 JABATAN PEMBANGUNAN-HU</t>
  </si>
  <si>
    <t>KAMPUS KEJURUTERAAN</t>
  </si>
  <si>
    <t>A1431000</t>
  </si>
  <si>
    <t>Tanah</t>
  </si>
  <si>
    <t xml:space="preserve">Hartanah, Loji Dan Peralatan </t>
  </si>
  <si>
    <t>046 JABATAN PENDAFTAR</t>
  </si>
  <si>
    <t>KAMPUS KESIHATAN</t>
  </si>
  <si>
    <t>A1432000</t>
  </si>
  <si>
    <t>Kos Bangunan</t>
  </si>
  <si>
    <t>108 PUSAT TRANSFORMASI DIGITAL-HU</t>
  </si>
  <si>
    <t>USM IPPT</t>
  </si>
  <si>
    <t>A1433000</t>
  </si>
  <si>
    <t>Infrastruktur</t>
  </si>
  <si>
    <t>USMIP</t>
  </si>
  <si>
    <t>035 JABATAN BENDAHARI-IP</t>
  </si>
  <si>
    <t>A1434000</t>
  </si>
  <si>
    <t xml:space="preserve">Kenderaan Dan Jentera </t>
  </si>
  <si>
    <t>189 PUSAT PERUBATAN UNIVERSITI SAINS MALAYSIA BERTAM</t>
  </si>
  <si>
    <t>A1435000</t>
  </si>
  <si>
    <t xml:space="preserve">Kelengkapan Dan Peralatan </t>
  </si>
  <si>
    <t>USMKI</t>
  </si>
  <si>
    <t>001 BAHAGIAN HAL EHWAL AKADEMIK &amp; ANTARABANGSA</t>
  </si>
  <si>
    <t>A1531000</t>
  </si>
  <si>
    <t xml:space="preserve">Aset Pajakan Kewangan </t>
  </si>
  <si>
    <t>Aset Pajakan Kewangan</t>
  </si>
  <si>
    <t>002 BAHAGIAN HAL EHWAL PEMBANGUNAN PELAJAR &amp; ALUMNI-KI</t>
  </si>
  <si>
    <t>A1532000</t>
  </si>
  <si>
    <t>Bangunan</t>
  </si>
  <si>
    <t>005 BAHAGIAN JARINGAN INDUSTRI &amp; MASYARAKAT</t>
  </si>
  <si>
    <t>A1533000</t>
  </si>
  <si>
    <t>Kemudahan</t>
  </si>
  <si>
    <t>006 BAHAGIAN KELESTARIAN &amp; PEMBANGUNAN INSTITUSI</t>
  </si>
  <si>
    <t>A1534000</t>
  </si>
  <si>
    <t>Kenderaan Dan Jentera</t>
  </si>
  <si>
    <t>007 BAHAGIAN PENYELIDIKAN &amp; INOVASI-KI</t>
  </si>
  <si>
    <t>A1535000</t>
  </si>
  <si>
    <t>010 CETREE</t>
  </si>
  <si>
    <t>A1832000</t>
  </si>
  <si>
    <t xml:space="preserve">Aset Konsesi </t>
  </si>
  <si>
    <t>Bangunan Dan Kemudahan</t>
  </si>
  <si>
    <t>011 CHALET MUKAHEAD</t>
  </si>
  <si>
    <t>A1833000</t>
  </si>
  <si>
    <t>012 DESASISWA AMANDAMAI</t>
  </si>
  <si>
    <t>A2032000</t>
  </si>
  <si>
    <t xml:space="preserve">Aset Dalam Pembinaan </t>
  </si>
  <si>
    <t>Aset Dalam Pembinaan</t>
  </si>
  <si>
    <t>013 DESASISWA BAKTI FAJAR PERMAI &amp; PETAS</t>
  </si>
  <si>
    <t>A2033000</t>
  </si>
  <si>
    <t>014 DESASISWA CAHAYA GEMILANG</t>
  </si>
  <si>
    <t>A2039000</t>
  </si>
  <si>
    <t>Aset Tak Ketara</t>
  </si>
  <si>
    <t>015 DESASISWA INDAHKEMBARA</t>
  </si>
  <si>
    <t>A2231000</t>
  </si>
  <si>
    <t xml:space="preserve">Hartanah Pelaburan </t>
  </si>
  <si>
    <t>Tanah Dan Bangunan</t>
  </si>
  <si>
    <t>018 DESASISWA RESTU</t>
  </si>
  <si>
    <t>A2232000</t>
  </si>
  <si>
    <t>019 DESASISWA SAUJANA</t>
  </si>
  <si>
    <t>A2339000</t>
  </si>
  <si>
    <t>Aset  Tak  Ketara  Usia  Guna  Dapat Ditentukan</t>
  </si>
  <si>
    <t>020 DESASISWA TEKUN</t>
  </si>
  <si>
    <t>A2439000</t>
  </si>
  <si>
    <t>Aset  Tak  Ketara  Usia  Guna  Tidak Dapat Ditentukan</t>
  </si>
  <si>
    <t>021 DEWAN BUDAYA</t>
  </si>
  <si>
    <t>A2532000</t>
  </si>
  <si>
    <t xml:space="preserve">Aset Dalam Pembinaan – Aset Konsesi </t>
  </si>
  <si>
    <t>023 INST. PENYELIDIKAN &amp; TEKNOLOGI NANO-OPTOELEKTRONIK</t>
  </si>
  <si>
    <t>A2533000</t>
  </si>
  <si>
    <t>024 INSTITUT FARMASEUTIKAL &amp; NUTRASEUTIKAL MALAYSIA</t>
  </si>
  <si>
    <t>B0111000</t>
  </si>
  <si>
    <t>Gaji Dan Upahan</t>
  </si>
  <si>
    <t xml:space="preserve">Gaji, Upahan Dan Manfaat Pekerja </t>
  </si>
  <si>
    <t>Emolumen</t>
  </si>
  <si>
    <t>025 INSTITUT PENGAJIAN SISWAZAH</t>
  </si>
  <si>
    <t>B0112000</t>
  </si>
  <si>
    <t>Elaun Dan Imbuhan Tetap</t>
  </si>
  <si>
    <t>028 INSTITUT PENYELIDIKAN PENDIDIKAN TINGGI NEGARA</t>
  </si>
  <si>
    <t>B0113000</t>
  </si>
  <si>
    <t>Sumbangan Berkanun</t>
  </si>
  <si>
    <t>030 INSTITUT PERUBATAN &amp; PERGIGIAN TERMAJU</t>
  </si>
  <si>
    <t>B0114000</t>
  </si>
  <si>
    <t>Elaun Lebih Masa</t>
  </si>
  <si>
    <t>031 JABATAN BENDAHARI-KI</t>
  </si>
  <si>
    <t>B0115000</t>
  </si>
  <si>
    <t>Faedah Kewangan</t>
  </si>
  <si>
    <t>036 JABATAN KESELAMATAN-KI</t>
  </si>
  <si>
    <t>B0117000</t>
  </si>
  <si>
    <t>Bayaran Imbuhan Tahunan Dan Bantuan Kewangan</t>
  </si>
  <si>
    <t>040 JABATAN PEMBANGUNAN &amp; PENGURUSAN ASET-KI</t>
  </si>
  <si>
    <t>B0221000</t>
  </si>
  <si>
    <t>Perjalanan Dan Sara Hidup</t>
  </si>
  <si>
    <t>Perkhidmatan Dan Bekalan</t>
  </si>
  <si>
    <t>043 JABATAN PENDAFTAR-KI</t>
  </si>
  <si>
    <t>B0222000</t>
  </si>
  <si>
    <t>Pengangkutan Barang - Barang</t>
  </si>
  <si>
    <t>047 MUZIUM &amp; GALERI TUANKU FAUZIAH</t>
  </si>
  <si>
    <t>B0223000</t>
  </si>
  <si>
    <t>Perhubungan Dan Utiliti</t>
  </si>
  <si>
    <t>048 NEXUS@USM -SCIENCE</t>
  </si>
  <si>
    <t>B0224000</t>
  </si>
  <si>
    <t>Sewaan</t>
  </si>
  <si>
    <t>049 PEJABAT NAIB CANSELOR</t>
  </si>
  <si>
    <t>B0225000</t>
  </si>
  <si>
    <t>Bahan - Bahan Makanan Dan Minuman</t>
  </si>
  <si>
    <t>050 PEJABAT OMBUDSMAN</t>
  </si>
  <si>
    <t>B0226000</t>
  </si>
  <si>
    <t>Bekalan Bahan Mentah</t>
  </si>
  <si>
    <t>051 PEJABAT PEMAJUAN &amp; PERHUBUNGAN ALUMNI</t>
  </si>
  <si>
    <t>B0227000</t>
  </si>
  <si>
    <t>Bekalan Dan Bahan - Bahan Lain</t>
  </si>
  <si>
    <t>052 PEJABAT PEMAJUAN USM</t>
  </si>
  <si>
    <t>B0228000</t>
  </si>
  <si>
    <t xml:space="preserve">Penyelenggaraan Dan Pembaikan Kecil Yang Dibeli </t>
  </si>
  <si>
    <t>055 PEJABAT PERUNDANGAN</t>
  </si>
  <si>
    <t>B0229000</t>
  </si>
  <si>
    <t>Perkhidmatan  Ikhtisas  Dan  Perkhidmatan  Lain  Yang Dibeli Dan Hospitaliti</t>
  </si>
  <si>
    <t>056 PENERBIT USM</t>
  </si>
  <si>
    <t>B0331000</t>
  </si>
  <si>
    <t>Aset Tidak Dipermodalkan</t>
  </si>
  <si>
    <t>057 PENTADBIRAN PUSAT DESASISWA-KI</t>
  </si>
  <si>
    <t>B0332000</t>
  </si>
  <si>
    <t>Bangunan Dan Pembaikan Bangunan</t>
  </si>
  <si>
    <t>060 PENTADBIRAN PUSAT UNIVERSITI SAINS MALAYSIA-KI</t>
  </si>
  <si>
    <t>B0333000</t>
  </si>
  <si>
    <t>Infrastruktur Dan Pembaikan Infrastruktur</t>
  </si>
  <si>
    <t>064 PERPUSTAKAAN HAMZAH SENDUT</t>
  </si>
  <si>
    <t>B0334000</t>
  </si>
  <si>
    <t>066 PUSAT BIOLOGI KIMIA</t>
  </si>
  <si>
    <t>B0335000</t>
  </si>
  <si>
    <t>Kelengkapan Dan Peralatan</t>
  </si>
  <si>
    <t>067 PUSAT INOVASI &amp; PERUNDINGAN</t>
  </si>
  <si>
    <t>B0339000</t>
  </si>
  <si>
    <t>068 PUSAT INOVASI &amp; PRODUKTIVITI PENTADBIRAN AWAM</t>
  </si>
  <si>
    <t>B0441000</t>
  </si>
  <si>
    <t xml:space="preserve">Biasiswa, Dermasiswa Dan Bantuan Pelajaran </t>
  </si>
  <si>
    <t xml:space="preserve">Pemberian Dan Kenaan Bayaran Tetap </t>
  </si>
  <si>
    <t>Pemberian Dan Kenaan Bayaran Tetap</t>
  </si>
  <si>
    <t>069 PUSAT IPV6 TERMAJU NEGARA</t>
  </si>
  <si>
    <t>B0442000</t>
  </si>
  <si>
    <t>Pemberian Dalam Negeri</t>
  </si>
  <si>
    <t>070 PUSAT ISLAM-KI</t>
  </si>
  <si>
    <t>B0444000</t>
  </si>
  <si>
    <t xml:space="preserve">Tuntutan Insurans Dan Pampasan </t>
  </si>
  <si>
    <t>073 PUSAT KAJIAN KELESTARIAN GLOBAL</t>
  </si>
  <si>
    <t>B0445000</t>
  </si>
  <si>
    <t>Kos Kewangan</t>
  </si>
  <si>
    <t>074 PUSAT KAJIAN PENGURUSAN PEMBANGUNAN ISLAM</t>
  </si>
  <si>
    <t>B0447000</t>
  </si>
  <si>
    <t xml:space="preserve">Ganjaran </t>
  </si>
  <si>
    <t>075 PUSAT KOLABORATIF INDUSTRI</t>
  </si>
  <si>
    <t>B0448000</t>
  </si>
  <si>
    <t>Gantian Cuti Rehat</t>
  </si>
  <si>
    <t>076 PUSAT KUALITI AKADEMIK UNIVERSITI</t>
  </si>
  <si>
    <t>B0552000</t>
  </si>
  <si>
    <t>Bayaran–Bayaran Lain</t>
  </si>
  <si>
    <t xml:space="preserve">Perbelanjaan–Perbelanjaan Lain </t>
  </si>
  <si>
    <t>077 PUSAT MEDIA &amp; PERHUBUNGAN AWAM</t>
  </si>
  <si>
    <t>B0627000</t>
  </si>
  <si>
    <t>Stok Universiti</t>
  </si>
  <si>
    <t>Inventori Untuk Digunakan</t>
  </si>
  <si>
    <t>Bekalan Dan Bahan</t>
  </si>
  <si>
    <t>078 PUSAT PEMBANGUNAN KECEMERLANGAN AKADEMIK</t>
  </si>
  <si>
    <t>B0727000</t>
  </si>
  <si>
    <t>079 PUSAT PEMINDAHAN ILMU</t>
  </si>
  <si>
    <t>080 PUSAT PENEMPATAN GRADUAN</t>
  </si>
  <si>
    <t>081 PUSAT PENGAJIAN BAHASA, LITERASI &amp; TERJEMAHAN</t>
  </si>
  <si>
    <t>082 PUSAT PENGAJIAN ILMU KEMANUSIAAN</t>
  </si>
  <si>
    <t>083 PUSAT PENGAJIAN ILMU PENDIDIKAN</t>
  </si>
  <si>
    <t>090 PUSAT PENGAJIAN KOMUNIKASI</t>
  </si>
  <si>
    <t>091 PUSAT PENGAJIAN PENDIDIKAN JARAK JAUH</t>
  </si>
  <si>
    <t>092 PUSAT PENGAJIAN PENGURUSAN</t>
  </si>
  <si>
    <t>093 PUSAT PENGAJIAN PERUMAHAN, PERANCANGAN &amp; BANGUNAN</t>
  </si>
  <si>
    <t>094 PUSAT PENGAJIAN SAINS FARMASI</t>
  </si>
  <si>
    <t>095 PUSAT PENGAJIAN SAINS FIZIK</t>
  </si>
  <si>
    <t>096 PUSAT PENGAJIAN SAINS KAJIHAYAT</t>
  </si>
  <si>
    <t>097 PUSAT PENGAJIAN SAINS KEMASYARAKATAN</t>
  </si>
  <si>
    <t>099 PUSAT PENGAJIAN SAINS KIMIA</t>
  </si>
  <si>
    <t>100 PUSAT PENGAJIAN SAINS KOMPUTER</t>
  </si>
  <si>
    <t>101 PUSAT PENGAJIAN SAINS MATEMATIK</t>
  </si>
  <si>
    <t>104 PUSAT KAJIAN SAMUDERA &amp; PANTAI</t>
  </si>
  <si>
    <t>105 PUSAT PENGAJIAN SENI</t>
  </si>
  <si>
    <t>106 PUSAT PENGAJIAN SISWAZAH PERNIAGAAN</t>
  </si>
  <si>
    <t>107 PUSAT PENGAJIAN TEKNOLOGI INDUSTRI</t>
  </si>
  <si>
    <t>109 PUSAT TRANSFORMASI DIGITAL-KI</t>
  </si>
  <si>
    <t>112 UNIT PENGURUSAN BENCANA</t>
  </si>
  <si>
    <t>114 PUSAT PENYELIDIKAN &amp; PERKHIDMATAN HAIWAN-KI</t>
  </si>
  <si>
    <t>116 PUSAT PENYELIDIKAN ARKEOLOGI GLOBAL</t>
  </si>
  <si>
    <t>117 PUSAT PENYELIDIKAN BIOKIMIA ANALISIS</t>
  </si>
  <si>
    <t>118 PUSAT PENYELIDIKAN DADAH &amp; UBAT UBATAN</t>
  </si>
  <si>
    <t>119 PUSAT PENYELIDIKAN DASAR &amp; KAJIAN ANTARABANGSA</t>
  </si>
  <si>
    <t>120 PUSAT PERANCANGAN INSTITUSI &amp; STRATEGIK</t>
  </si>
  <si>
    <t>121 PUSAT RACUN NEGARA</t>
  </si>
  <si>
    <t>122 PUSAT RANCANGAN KO-KURIKULUM</t>
  </si>
  <si>
    <t>123 PUSAT SEJAHTERA-PERUBATAN</t>
  </si>
  <si>
    <t>124 PUSAT STANDARDASI HERBA</t>
  </si>
  <si>
    <t>125 PUSAT SUKAN &amp; REKREASI-KI</t>
  </si>
  <si>
    <t>129 PUSAT TEKNOLOGI PENGAJARAN &amp; MULTIMEDIA</t>
  </si>
  <si>
    <t>130 PUSAT TRANSFORMASI INSAN</t>
  </si>
  <si>
    <t>131 PUSAT U/SAMA KECEMERLANGAN R/BENTUK MIKROELEKTRONIK</t>
  </si>
  <si>
    <t>162 RUMAH ANTARABANGSA</t>
  </si>
  <si>
    <t>164 RUMAH TRANSIT</t>
  </si>
  <si>
    <t>165 SAINS@USM</t>
  </si>
  <si>
    <t>166 UNIT AUDIT DALAM</t>
  </si>
  <si>
    <t>167 UNIT KESELAMATAN &amp; KESIHATAN PEKERJAAN</t>
  </si>
  <si>
    <t>169 PUSAT MOBILITI DAN KOLABORASI ANTARABANGSA (IMCC)</t>
  </si>
  <si>
    <t>170 UNIT PERUMAHAN &amp; PENGINAPAN UNIVERSITI-KI</t>
  </si>
  <si>
    <t>180 INSTITUT PENYELIDIKAN PERUBATAN MOLEKUL KI</t>
  </si>
  <si>
    <t>185 PEMBANGUNAN KORPORAT STRATEGIK</t>
  </si>
  <si>
    <t>191 UNIT PENGEMBANGAN AKADEMIK DAN PROFESIONAL</t>
  </si>
  <si>
    <t>216 PEJABAT PENGURUSAN MAKMAL BERPUSAT</t>
  </si>
  <si>
    <t>219 KANITA</t>
  </si>
  <si>
    <t>220 PEJABAT PENGURUSAN PROJEK</t>
  </si>
  <si>
    <t>221 PEJABAT ZAKAT, WAKAF DAN INFAQ (ZAWAIN)</t>
  </si>
  <si>
    <t>USMKJ</t>
  </si>
  <si>
    <t>003 BAHAGIAN HAL EHWAL PEMBANGUNAN PELAJAR &amp; ALUMNI-KJ</t>
  </si>
  <si>
    <t>008 BAHAGIAN PENYELIDIKAN &amp; INOVASI-KJ</t>
  </si>
  <si>
    <t>016 DESASISWA JAYA, LEMBARAN &amp; UTAMA</t>
  </si>
  <si>
    <t>026 INSTITUT PENGAJIAN SISWAZAH</t>
  </si>
  <si>
    <t>033 JABATAN BENDAHARI-KJ</t>
  </si>
  <si>
    <t>037 JABATAN KESELAMATAN-KJ</t>
  </si>
  <si>
    <t>041 JABATAN PEMBANGUNAN &amp; PENGURUSAN ASET-KJ</t>
  </si>
  <si>
    <t>044 JABATAN PENDAFTAR-KJ</t>
  </si>
  <si>
    <t>053 PEJABAT PENGARAH KAMPUS KEJURUTERAAN</t>
  </si>
  <si>
    <t>058 PENTADBIRAN PUSAT DESASISWA-KJ</t>
  </si>
  <si>
    <t>061 PENTADBIRAN PUSAT UNIVERSITI SAINS MALAYSIA-KJ</t>
  </si>
  <si>
    <t>065 PERPUSTAKAAN KEJURUTERAAN</t>
  </si>
  <si>
    <t>071 PUSAT ISLAM-KJ</t>
  </si>
  <si>
    <t>084 PUSAT PENGAJIAN KEJURUTERAAN AEROANGKASA</t>
  </si>
  <si>
    <t>085 PUSAT PENGAJIAN KEJURUTERAAN AWAM</t>
  </si>
  <si>
    <t>086 PUSAT PENGAJIAN KEJURUTERAAN BAHAN &amp; SUMBER MINERAL</t>
  </si>
  <si>
    <t>087 PUSAT PENGAJIAN KEJURUTERAAN ELEKTRIK &amp; ELEKTRONIK</t>
  </si>
  <si>
    <t>088 PUSAT PENGAJIAN KEJURUTERAAN KIMIA</t>
  </si>
  <si>
    <t>089 PUSAT PENGAJIAN KEJURUTERAAN MEKANIKAL</t>
  </si>
  <si>
    <t>110 PUSAT TRANSFORMASI DIGITAL-KJ</t>
  </si>
  <si>
    <t>113 PUSAT PENY. KEJURUTERAAN SUNGAI &amp; SALIRAN BANDAR</t>
  </si>
  <si>
    <t>126 PUSAT SUKAN &amp; REKREASI-KJ</t>
  </si>
  <si>
    <t>128 PUSAT SWA AKREDITASI</t>
  </si>
  <si>
    <t>168 UNIT KESIHATAN</t>
  </si>
  <si>
    <t>171 UNIT PERUMAHAN &amp; PENGINAPAN UNIVERSITI-KJ</t>
  </si>
  <si>
    <t>173 UNIT KESELAMATAN &amp; KESIHATAN PEKERJAAN-KJ</t>
  </si>
  <si>
    <t>174 PUSAT RANCANGAN KO-KURIKULUM-KJ</t>
  </si>
  <si>
    <t>176 PUSAT PENYELIDIKAN SAINS DAN KEJURUTERAAN</t>
  </si>
  <si>
    <t>177 PUSAT PENGAJIAN BAHASA, LITERASI &amp; TERJEMAHAN-KJ</t>
  </si>
  <si>
    <t>181 RANCANGAN KO-KURIKULUM KEUSAHAWANAN-KJ</t>
  </si>
  <si>
    <t>187 PUSAT KUALITI UNIVERSITI</t>
  </si>
  <si>
    <t>190 PUSAT USAHASAMA KECEMERLANGAN REKABENTUK MIKROELEKTRONIK</t>
  </si>
  <si>
    <t>218 PUSAT MOBILITI DAN KOLOBORASI ANTARABANGSA (IMCC) - KJ</t>
  </si>
  <si>
    <t>USMKK</t>
  </si>
  <si>
    <t>004 BAHAGIAN HAL EHWAL PEMBANGUNAN PELAJAR &amp; ALUMNI-KK</t>
  </si>
  <si>
    <t>009 BAHAGIAN PENYELIDIKAN &amp; INOVASI-KK</t>
  </si>
  <si>
    <t>017 DESASISWA MURNI &amp; NURANI</t>
  </si>
  <si>
    <t>027 INSTITUT PENGAJIAN SISWAZAH</t>
  </si>
  <si>
    <t>029 INSTITUT PENYELIDIKAN PERUBATAN MOLEKUL KK</t>
  </si>
  <si>
    <t>032 JABATAN BENDAHARI-KK</t>
  </si>
  <si>
    <t>038 JABATAN KESELAMATAN-KK</t>
  </si>
  <si>
    <t>042 JABATAN PEMBANGUNAN &amp; PENGURUSAN ASET-KK</t>
  </si>
  <si>
    <t>045 JABATAN PENDAFTAR-KK</t>
  </si>
  <si>
    <t>054 PEJABAT PENGARAH KAMPUS KESIHATAN</t>
  </si>
  <si>
    <t>059 PENTADBIRAN PUSAT DESASISWA-KK</t>
  </si>
  <si>
    <t>062 PENTADBIRAN PUSAT UNIVERSITI SAINS MALAYSIA-KK</t>
  </si>
  <si>
    <t>063 PERPUSTAKAAN HAMDAN TAHIR</t>
  </si>
  <si>
    <t>072 PUSAT ISLAM-KK</t>
  </si>
  <si>
    <t>098 PUSAT PENGAJIAN SAINS KESIHATAN</t>
  </si>
  <si>
    <t>102 PUSAT PENGAJIAN SAINS PERGIGIAN</t>
  </si>
  <si>
    <t>103 PUSAT PENGAJIAN SAINS PERUBATAN</t>
  </si>
  <si>
    <t>111 PUSAT TRANSFORMASI DIGITAL-KK</t>
  </si>
  <si>
    <t>115 PUSAT PENYELIDIKAN &amp; PERKHIDMATAN HAIWAN-KK</t>
  </si>
  <si>
    <t>127 PUSAT SUKAN &amp; REKREASI-KK</t>
  </si>
  <si>
    <t>163 RUMAH TETAMU</t>
  </si>
  <si>
    <t>172 UNIT PERUMAHAN &amp; PENGINAPAN UNIVERSITI-KK</t>
  </si>
  <si>
    <t>175 PUSAT RANCANGAN KO-KURIKULUM-KK</t>
  </si>
  <si>
    <t>178 PUSAT PENGAJIAN BAHASA, LITERASI &amp; TERJEMAHAN-KK</t>
  </si>
  <si>
    <t>179 PELANTAR PENYELIDIKAN KESIHATAN</t>
  </si>
  <si>
    <t>186 PUSAT TRANSFORMASI INSAN-KK</t>
  </si>
  <si>
    <t>188 UNIT PENGURUSAN BENCANA (NERVE CENTRE)</t>
  </si>
  <si>
    <t>217 PUSAT MOBILITI DAN KOLOBORASI ANTARABANGSA (IMCC) - KK</t>
  </si>
  <si>
    <t>222 PEJABAT ZAKAT, WAKAF DAN INFAQ (ZAWAIN) - USMKK</t>
  </si>
  <si>
    <t>USM.FIS.BC.B.2023.02</t>
  </si>
  <si>
    <t>Kod Kampus :</t>
  </si>
  <si>
    <t>Sila Pilih dari dropdown</t>
  </si>
  <si>
    <t>Kod PTJ :</t>
  </si>
  <si>
    <t>Kod merujuk kepada maklumat yang dikemukakan oleh Jabatan Bendahari</t>
  </si>
  <si>
    <r>
      <t>Kod</t>
    </r>
    <r>
      <rPr>
        <b/>
        <i/>
        <sz val="10"/>
        <color theme="1"/>
        <rFont val="Arial"/>
        <family val="2"/>
      </rPr>
      <t xml:space="preserve"> SubAccount</t>
    </r>
    <r>
      <rPr>
        <b/>
        <sz val="10"/>
        <color theme="1"/>
        <rFont val="Arial"/>
        <family val="2"/>
      </rPr>
      <t xml:space="preserve"> :</t>
    </r>
  </si>
  <si>
    <t>Sila Input</t>
  </si>
  <si>
    <t>Jumlah Boleh Diagih</t>
  </si>
  <si>
    <t>:</t>
  </si>
  <si>
    <t>Tarikh :</t>
  </si>
  <si>
    <t>Tarikh Permohonan Viremen</t>
  </si>
  <si>
    <t>Jumlah Telah Diagih</t>
  </si>
  <si>
    <t>Baki Belum Diagih</t>
  </si>
  <si>
    <t>Sila Pilih dari dropdown bagi Vot yang ingin dikurangkan</t>
  </si>
  <si>
    <t>Input Amaun yang ingin dikurangkan</t>
  </si>
  <si>
    <t>Sila Pilih dari dropdown bagi Vot yang ingin ditambah</t>
  </si>
  <si>
    <t>Input Amaun yang ingin ditambah</t>
  </si>
  <si>
    <t>Bil</t>
  </si>
  <si>
    <t>Vot Asal</t>
  </si>
  <si>
    <t>Amaun Dikurangkan</t>
  </si>
  <si>
    <t>Vot Agihan</t>
  </si>
  <si>
    <t>Amaun Agihan</t>
  </si>
  <si>
    <t>Jumlah</t>
  </si>
  <si>
    <t>Justifikasi Permohonan</t>
  </si>
  <si>
    <t>PENGESAHAN DAN KELULUSAN KETUA PUSAT TANGGUNGJAWAB</t>
  </si>
  <si>
    <t>Tandatangan dan Cap Jawatan</t>
  </si>
  <si>
    <t xml:space="preserve">Tarikh  :  </t>
  </si>
  <si>
    <t>VERSI : 05</t>
  </si>
  <si>
    <t>Auto Numbering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</si>
</sst>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/mm/yyyy;@"/>
    <numFmt numFmtId="165" formatCode="dd\ mmm\ yyyy"/>
    <numFmt numFmtId="166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rgb="FF0070C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0"/>
      <name val="Arial"/>
      <family val="2"/>
    </font>
    <font>
      <i/>
      <sz val="8"/>
      <color theme="1"/>
      <name val="Arial"/>
      <family val="2"/>
    </font>
    <font>
      <sz val="10"/>
      <color theme="1"/>
      <name val="Arial"/>
      <family val="2"/>
    </font>
    <font>
      <i/>
      <sz val="8"/>
      <color rgb="FF002060"/>
      <name val="Arial"/>
      <family val="2"/>
    </font>
    <font>
      <b/>
      <i/>
      <sz val="10"/>
      <color theme="1"/>
      <name val="Arial"/>
      <family val="2"/>
    </font>
    <font>
      <sz val="10"/>
      <color rgb="FF002060"/>
      <name val="Arial"/>
      <family val="2"/>
    </font>
    <font>
      <sz val="10"/>
      <color rgb="FF0070C0"/>
      <name val="Arial"/>
      <family val="2"/>
    </font>
    <font>
      <b/>
      <sz val="10"/>
      <color theme="0"/>
      <name val="Arial"/>
      <family val="2"/>
    </font>
    <font>
      <b/>
      <sz val="10"/>
      <color rgb="FF0070C0"/>
      <name val="Arial"/>
      <family val="2"/>
    </font>
    <font>
      <b/>
      <sz val="10"/>
      <color rgb="FF00206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0" fillId="4" borderId="0" xfId="0" applyFill="1" applyProtection="1">
      <protection hidden="1"/>
    </xf>
    <xf numFmtId="43" fontId="0" fillId="4" borderId="0" xfId="1" applyFont="1" applyFill="1" applyProtection="1">
      <protection hidden="1"/>
    </xf>
    <xf numFmtId="43" fontId="0" fillId="4" borderId="0" xfId="1" applyFont="1" applyFill="1" applyAlignment="1" applyProtection="1">
      <alignment horizontal="center"/>
      <protection hidden="1"/>
    </xf>
    <xf numFmtId="43" fontId="8" fillId="4" borderId="0" xfId="1" applyFont="1" applyFill="1" applyAlignment="1" applyProtection="1">
      <alignment vertical="center"/>
      <protection hidden="1"/>
    </xf>
    <xf numFmtId="43" fontId="9" fillId="4" borderId="0" xfId="1" applyFont="1" applyFill="1" applyProtection="1">
      <protection hidden="1"/>
    </xf>
    <xf numFmtId="43" fontId="9" fillId="4" borderId="0" xfId="1" applyFont="1" applyFill="1" applyAlignment="1" applyProtection="1">
      <alignment horizontal="center"/>
      <protection hidden="1"/>
    </xf>
    <xf numFmtId="43" fontId="6" fillId="4" borderId="0" xfId="1" applyFont="1" applyFill="1" applyAlignment="1" applyProtection="1">
      <alignment vertical="center"/>
      <protection hidden="1"/>
    </xf>
    <xf numFmtId="43" fontId="6" fillId="4" borderId="0" xfId="1" applyFont="1" applyFill="1" applyAlignment="1" applyProtection="1">
      <alignment horizontal="center" vertical="center"/>
      <protection hidden="1"/>
    </xf>
    <xf numFmtId="43" fontId="12" fillId="4" borderId="0" xfId="1" applyFont="1" applyFill="1" applyBorder="1" applyAlignment="1" applyProtection="1">
      <alignment vertical="center"/>
      <protection hidden="1"/>
    </xf>
    <xf numFmtId="43" fontId="2" fillId="4" borderId="0" xfId="1" applyFont="1" applyFill="1" applyAlignment="1" applyProtection="1">
      <alignment horizontal="left"/>
      <protection hidden="1"/>
    </xf>
    <xf numFmtId="43" fontId="2" fillId="4" borderId="0" xfId="1" applyFont="1" applyFill="1" applyAlignment="1" applyProtection="1">
      <alignment horizontal="center"/>
      <protection hidden="1"/>
    </xf>
    <xf numFmtId="0" fontId="0" fillId="4" borderId="0" xfId="0" applyFill="1" applyAlignment="1" applyProtection="1">
      <alignment horizontal="center"/>
      <protection hidden="1"/>
    </xf>
    <xf numFmtId="43" fontId="2" fillId="4" borderId="0" xfId="1" applyFont="1" applyFill="1" applyAlignment="1" applyProtection="1">
      <alignment vertical="center"/>
      <protection hidden="1"/>
    </xf>
    <xf numFmtId="43" fontId="8" fillId="4" borderId="0" xfId="1" applyFont="1" applyFill="1" applyAlignment="1" applyProtection="1">
      <alignment horizontal="center" vertical="center" wrapText="1"/>
      <protection hidden="1"/>
    </xf>
    <xf numFmtId="43" fontId="2" fillId="4" borderId="0" xfId="1" applyFont="1" applyFill="1" applyAlignment="1" applyProtection="1">
      <alignment horizontal="center" vertical="center"/>
      <protection hidden="1"/>
    </xf>
    <xf numFmtId="0" fontId="9" fillId="4" borderId="0" xfId="0" applyFont="1" applyFill="1" applyAlignment="1" applyProtection="1">
      <alignment horizontal="center"/>
      <protection hidden="1"/>
    </xf>
    <xf numFmtId="43" fontId="8" fillId="4" borderId="0" xfId="1" applyFont="1" applyFill="1" applyAlignment="1" applyProtection="1">
      <alignment horizontal="center" vertical="center"/>
      <protection hidden="1"/>
    </xf>
    <xf numFmtId="0" fontId="9" fillId="4" borderId="0" xfId="0" applyFont="1" applyFill="1" applyProtection="1">
      <protection hidden="1"/>
    </xf>
    <xf numFmtId="43" fontId="14" fillId="4" borderId="0" xfId="1" applyFont="1" applyFill="1" applyProtection="1">
      <protection hidden="1"/>
    </xf>
    <xf numFmtId="0" fontId="6" fillId="4" borderId="0" xfId="0" applyFont="1" applyFill="1" applyProtection="1">
      <protection hidden="1"/>
    </xf>
    <xf numFmtId="0" fontId="6" fillId="4" borderId="0" xfId="0" applyFont="1" applyFill="1" applyAlignment="1" applyProtection="1">
      <alignment horizontal="center"/>
      <protection hidden="1"/>
    </xf>
    <xf numFmtId="43" fontId="14" fillId="4" borderId="0" xfId="1" applyFont="1" applyFill="1" applyAlignment="1" applyProtection="1">
      <alignment horizontal="center"/>
      <protection hidden="1"/>
    </xf>
    <xf numFmtId="0" fontId="9" fillId="4" borderId="0" xfId="0" applyFont="1" applyFill="1" applyAlignment="1" applyProtection="1">
      <alignment horizontal="left" vertical="center" wrapText="1"/>
      <protection hidden="1"/>
    </xf>
    <xf numFmtId="0" fontId="9" fillId="4" borderId="0" xfId="0" applyFont="1" applyFill="1" applyAlignment="1" applyProtection="1">
      <alignment horizontal="center" vertical="center" wrapText="1"/>
      <protection hidden="1"/>
    </xf>
    <xf numFmtId="0" fontId="9" fillId="4" borderId="0" xfId="0" applyFont="1" applyFill="1" applyAlignment="1" applyProtection="1">
      <alignment horizontal="right"/>
      <protection hidden="1"/>
    </xf>
    <xf numFmtId="164" fontId="9" fillId="4" borderId="0" xfId="0" applyNumberFormat="1" applyFont="1" applyFill="1" applyAlignment="1" applyProtection="1">
      <alignment horizontal="left"/>
      <protection hidden="1"/>
    </xf>
    <xf numFmtId="0" fontId="9" fillId="4" borderId="0" xfId="0" applyFont="1" applyFill="1" applyAlignment="1" applyProtection="1">
      <alignment horizontal="left"/>
      <protection hidden="1"/>
    </xf>
    <xf numFmtId="43" fontId="2" fillId="4" borderId="0" xfId="1" applyFont="1" applyFill="1" applyAlignment="1" applyProtection="1">
      <alignment horizontal="right"/>
      <protection hidden="1"/>
    </xf>
    <xf numFmtId="43" fontId="2" fillId="4" borderId="0" xfId="1" applyFont="1" applyFill="1" applyAlignment="1" applyProtection="1">
      <protection hidden="1"/>
    </xf>
    <xf numFmtId="0" fontId="6" fillId="4" borderId="0" xfId="0" applyFont="1" applyFill="1" applyAlignment="1" applyProtection="1">
      <alignment horizontal="right" vertical="center"/>
      <protection hidden="1"/>
    </xf>
    <xf numFmtId="0" fontId="10" fillId="4" borderId="0" xfId="0" applyFont="1" applyFill="1" applyProtection="1">
      <protection hidden="1"/>
    </xf>
    <xf numFmtId="0" fontId="6" fillId="6" borderId="10" xfId="0" applyFont="1" applyFill="1" applyBorder="1" applyAlignment="1" applyProtection="1">
      <alignment horizontal="center" vertical="center"/>
      <protection hidden="1"/>
    </xf>
    <xf numFmtId="0" fontId="6" fillId="6" borderId="1" xfId="0" applyFont="1" applyFill="1" applyBorder="1" applyAlignment="1" applyProtection="1">
      <alignment horizontal="center" vertical="center"/>
      <protection hidden="1"/>
    </xf>
    <xf numFmtId="0" fontId="6" fillId="6" borderId="3" xfId="0" applyFont="1" applyFill="1" applyBorder="1" applyAlignment="1" applyProtection="1">
      <alignment horizontal="center" vertical="center"/>
      <protection hidden="1"/>
    </xf>
    <xf numFmtId="0" fontId="6" fillId="5" borderId="1" xfId="0" applyFont="1" applyFill="1" applyBorder="1" applyAlignment="1" applyProtection="1">
      <alignment horizontal="center" vertical="center"/>
      <protection hidden="1"/>
    </xf>
    <xf numFmtId="43" fontId="6" fillId="5" borderId="3" xfId="1" applyFont="1" applyFill="1" applyBorder="1" applyAlignment="1" applyProtection="1">
      <alignment horizontal="center" vertical="center"/>
      <protection hidden="1"/>
    </xf>
    <xf numFmtId="0" fontId="14" fillId="6" borderId="0" xfId="0" applyFont="1" applyFill="1" applyProtection="1">
      <protection hidden="1"/>
    </xf>
    <xf numFmtId="0" fontId="14" fillId="6" borderId="0" xfId="0" applyFont="1" applyFill="1" applyAlignment="1" applyProtection="1">
      <alignment horizontal="right"/>
      <protection hidden="1"/>
    </xf>
    <xf numFmtId="0" fontId="14" fillId="5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alignment horizontal="left"/>
      <protection hidden="1"/>
    </xf>
    <xf numFmtId="0" fontId="9" fillId="4" borderId="15" xfId="0" applyFont="1" applyFill="1" applyBorder="1" applyProtection="1">
      <protection hidden="1"/>
    </xf>
    <xf numFmtId="0" fontId="3" fillId="4" borderId="0" xfId="0" applyFont="1" applyFill="1" applyProtection="1">
      <protection locked="0" hidden="1"/>
    </xf>
    <xf numFmtId="0" fontId="4" fillId="4" borderId="0" xfId="0" applyFont="1" applyFill="1" applyProtection="1">
      <protection locked="0" hidden="1"/>
    </xf>
    <xf numFmtId="0" fontId="13" fillId="4" borderId="0" xfId="0" applyFont="1" applyFill="1" applyProtection="1">
      <protection locked="0" hidden="1"/>
    </xf>
    <xf numFmtId="0" fontId="12" fillId="4" borderId="0" xfId="0" applyFont="1" applyFill="1" applyProtection="1">
      <protection locked="0" hidden="1"/>
    </xf>
    <xf numFmtId="0" fontId="15" fillId="4" borderId="0" xfId="0" applyFont="1" applyFill="1" applyAlignment="1" applyProtection="1">
      <alignment horizontal="center"/>
      <protection locked="0" hidden="1"/>
    </xf>
    <xf numFmtId="0" fontId="16" fillId="4" borderId="0" xfId="0" applyFont="1" applyFill="1" applyAlignment="1" applyProtection="1">
      <alignment horizontal="center"/>
      <protection locked="0" hidden="1"/>
    </xf>
    <xf numFmtId="166" fontId="9" fillId="3" borderId="11" xfId="1" applyNumberFormat="1" applyFont="1" applyFill="1" applyBorder="1" applyProtection="1">
      <protection locked="0" hidden="1"/>
    </xf>
    <xf numFmtId="166" fontId="9" fillId="3" borderId="11" xfId="1" applyNumberFormat="1" applyFont="1" applyFill="1" applyBorder="1" applyAlignment="1" applyProtection="1">
      <alignment horizontal="center"/>
      <protection locked="0" hidden="1"/>
    </xf>
    <xf numFmtId="166" fontId="9" fillId="7" borderId="11" xfId="1" applyNumberFormat="1" applyFont="1" applyFill="1" applyBorder="1" applyProtection="1">
      <protection locked="0" hidden="1"/>
    </xf>
    <xf numFmtId="166" fontId="14" fillId="5" borderId="0" xfId="1" applyNumberFormat="1" applyFont="1" applyFill="1" applyProtection="1">
      <protection hidden="1"/>
    </xf>
    <xf numFmtId="166" fontId="14" fillId="6" borderId="0" xfId="1" applyNumberFormat="1" applyFont="1" applyFill="1" applyProtection="1">
      <protection hidden="1"/>
    </xf>
    <xf numFmtId="166" fontId="12" fillId="4" borderId="0" xfId="1" applyNumberFormat="1" applyFont="1" applyFill="1" applyBorder="1" applyAlignment="1" applyProtection="1">
      <alignment vertical="center"/>
      <protection hidden="1"/>
    </xf>
    <xf numFmtId="166" fontId="2" fillId="4" borderId="0" xfId="1" applyNumberFormat="1" applyFont="1" applyFill="1" applyAlignment="1" applyProtection="1">
      <alignment horizontal="left"/>
      <protection locked="0" hidden="1"/>
    </xf>
    <xf numFmtId="166" fontId="9" fillId="4" borderId="0" xfId="1" applyNumberFormat="1" applyFont="1" applyFill="1" applyProtection="1">
      <protection locked="0" hidden="1"/>
    </xf>
    <xf numFmtId="166" fontId="6" fillId="4" borderId="9" xfId="1" applyNumberFormat="1" applyFont="1" applyFill="1" applyBorder="1" applyAlignment="1" applyProtection="1">
      <alignment vertical="center"/>
      <protection hidden="1"/>
    </xf>
    <xf numFmtId="0" fontId="9" fillId="3" borderId="11" xfId="0" applyFont="1" applyFill="1" applyBorder="1" applyAlignment="1" applyProtection="1">
      <alignment horizontal="left"/>
      <protection locked="0" hidden="1"/>
    </xf>
    <xf numFmtId="0" fontId="9" fillId="7" borderId="11" xfId="0" applyFont="1" applyFill="1" applyBorder="1" applyAlignment="1" applyProtection="1">
      <alignment horizontal="left"/>
      <protection locked="0" hidden="1"/>
    </xf>
    <xf numFmtId="0" fontId="9" fillId="3" borderId="0" xfId="0" applyFont="1" applyFill="1" applyAlignment="1" applyProtection="1">
      <alignment horizontal="center"/>
      <protection locked="0" hidden="1"/>
    </xf>
    <xf numFmtId="0" fontId="0" fillId="4" borderId="0" xfId="0" applyFill="1" applyAlignment="1" applyProtection="1">
      <alignment horizontal="center"/>
      <protection hidden="1"/>
    </xf>
    <xf numFmtId="0" fontId="7" fillId="2" borderId="0" xfId="0" applyFont="1" applyFill="1" applyAlignment="1" applyProtection="1">
      <alignment horizontal="left" vertical="center"/>
      <protection locked="0" hidden="1"/>
    </xf>
    <xf numFmtId="43" fontId="5" fillId="4" borderId="1" xfId="1" applyFont="1" applyFill="1" applyBorder="1" applyAlignment="1" applyProtection="1">
      <alignment horizontal="center" vertical="center" wrapText="1"/>
      <protection locked="0" hidden="1"/>
    </xf>
    <xf numFmtId="43" fontId="5" fillId="4" borderId="2" xfId="1" applyFont="1" applyFill="1" applyBorder="1" applyAlignment="1" applyProtection="1">
      <alignment horizontal="center" vertical="center" wrapText="1"/>
      <protection locked="0" hidden="1"/>
    </xf>
    <xf numFmtId="43" fontId="5" fillId="4" borderId="3" xfId="1" applyFont="1" applyFill="1" applyBorder="1" applyAlignment="1" applyProtection="1">
      <alignment horizontal="center" vertical="center" wrapText="1"/>
      <protection locked="0" hidden="1"/>
    </xf>
    <xf numFmtId="43" fontId="5" fillId="4" borderId="4" xfId="1" applyFont="1" applyFill="1" applyBorder="1" applyAlignment="1" applyProtection="1">
      <alignment horizontal="center" vertical="center" wrapText="1"/>
      <protection locked="0" hidden="1"/>
    </xf>
    <xf numFmtId="43" fontId="5" fillId="4" borderId="0" xfId="1" applyFont="1" applyFill="1" applyBorder="1" applyAlignment="1" applyProtection="1">
      <alignment horizontal="center" vertical="center" wrapText="1"/>
      <protection locked="0" hidden="1"/>
    </xf>
    <xf numFmtId="43" fontId="5" fillId="4" borderId="5" xfId="1" applyFont="1" applyFill="1" applyBorder="1" applyAlignment="1" applyProtection="1">
      <alignment horizontal="center" vertical="center" wrapText="1"/>
      <protection locked="0" hidden="1"/>
    </xf>
    <xf numFmtId="43" fontId="5" fillId="4" borderId="6" xfId="1" applyFont="1" applyFill="1" applyBorder="1" applyAlignment="1" applyProtection="1">
      <alignment horizontal="center" vertical="center" wrapText="1"/>
      <protection locked="0" hidden="1"/>
    </xf>
    <xf numFmtId="43" fontId="5" fillId="4" borderId="7" xfId="1" applyFont="1" applyFill="1" applyBorder="1" applyAlignment="1" applyProtection="1">
      <alignment horizontal="center" vertical="center" wrapText="1"/>
      <protection locked="0" hidden="1"/>
    </xf>
    <xf numFmtId="43" fontId="5" fillId="4" borderId="8" xfId="1" applyFont="1" applyFill="1" applyBorder="1" applyAlignment="1" applyProtection="1">
      <alignment horizontal="center" vertical="center" wrapText="1"/>
      <protection locked="0" hidden="1"/>
    </xf>
    <xf numFmtId="49" fontId="7" fillId="2" borderId="0" xfId="0" applyNumberFormat="1" applyFont="1" applyFill="1" applyAlignment="1" applyProtection="1">
      <alignment horizontal="left" vertical="center"/>
      <protection locked="0" hidden="1"/>
    </xf>
    <xf numFmtId="49" fontId="7" fillId="2" borderId="0" xfId="0" applyNumberFormat="1" applyFont="1" applyFill="1" applyAlignment="1" applyProtection="1">
      <alignment horizontal="left" vertical="center" wrapText="1"/>
      <protection locked="0" hidden="1"/>
    </xf>
    <xf numFmtId="165" fontId="7" fillId="2" borderId="0" xfId="0" applyNumberFormat="1" applyFont="1" applyFill="1" applyAlignment="1" applyProtection="1">
      <alignment horizontal="left" vertical="center"/>
      <protection locked="0" hidden="1"/>
    </xf>
    <xf numFmtId="0" fontId="9" fillId="4" borderId="12" xfId="0" applyFont="1" applyFill="1" applyBorder="1" applyAlignment="1" applyProtection="1">
      <alignment horizontal="left" vertical="top"/>
      <protection locked="0" hidden="1"/>
    </xf>
    <xf numFmtId="0" fontId="9" fillId="4" borderId="13" xfId="0" applyFont="1" applyFill="1" applyBorder="1" applyAlignment="1" applyProtection="1">
      <alignment horizontal="left" vertical="top"/>
      <protection locked="0" hidden="1"/>
    </xf>
    <xf numFmtId="0" fontId="9" fillId="4" borderId="14" xfId="0" applyFont="1" applyFill="1" applyBorder="1" applyAlignment="1" applyProtection="1">
      <alignment horizontal="left" vertical="top"/>
      <protection locked="0" hidden="1"/>
    </xf>
    <xf numFmtId="0" fontId="9" fillId="4" borderId="0" xfId="0" applyFont="1" applyFill="1" applyAlignment="1" applyProtection="1">
      <alignment horizontal="left" vertical="center" wrapText="1"/>
      <protection hidden="1"/>
    </xf>
    <xf numFmtId="0" fontId="9" fillId="4" borderId="16" xfId="0" applyFont="1" applyFill="1" applyBorder="1" applyProtection="1">
      <protection hidden="1"/>
    </xf>
  </cellXfs>
  <cellStyles count="2">
    <cellStyle name="Comma" xfId="1" builtinId="3"/>
    <cellStyle name="Normal" xfId="0" builtinId="0"/>
  </cellStyles>
  <dxfs count="18"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9" tint="-0.499984740745262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#,##0.00_ ;[Red]\-#,##0.00\ "/>
      <fill>
        <patternFill patternType="solid">
          <fgColor indexed="64"/>
          <bgColor theme="9" tint="0.79998168889431442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9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#,##0.00_ ;[Red]\-#,##0.00\ "/>
      <fill>
        <patternFill patternType="solid">
          <fgColor indexed="64"/>
          <bgColor theme="2" tint="-9.9978637043366805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1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2" tint="-9.9978637043366805E-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1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2" tint="-9.9978637043366805E-2"/>
        </patternFill>
      </fill>
      <alignment horizontal="center" textRotation="0" wrapText="0" indent="0" justifyLastLine="0" shrinkToFit="0" readingOrder="0"/>
      <border>
        <right style="thin">
          <color auto="1"/>
        </right>
      </border>
      <protection locked="0" hidden="1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>
          <fgColor indexed="64"/>
          <bgColor theme="0"/>
        </patternFill>
      </fill>
      <protection locked="0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protection locked="1" hidden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739140</xdr:colOff>
      <xdr:row>0</xdr:row>
      <xdr:rowOff>22860</xdr:rowOff>
    </xdr:from>
    <xdr:to>
      <xdr:col>2</xdr:col>
      <xdr:colOff>1244888</xdr:colOff>
      <xdr:row>3</xdr:row>
      <xdr:rowOff>91440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8C7CDE-559F-4A28-8E3E-DA290753A65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89" t="12701" r="6537" b="11097"/>
        <a:stretch/>
      </xdr:blipFill>
      <xdr:spPr bwMode="auto">
        <a:xfrm>
          <a:off x="1120140" y="22860"/>
          <a:ext cx="1305848" cy="649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160021</xdr:colOff>
      <xdr:row>9</xdr:row>
      <xdr:rowOff>91440</xdr:rowOff>
    </xdr:from>
    <xdr:to>
      <xdr:col>10</xdr:col>
      <xdr:colOff>22860</xdr:colOff>
      <xdr:row>16</xdr:row>
      <xdr:rowOff>20955</xdr:rowOff>
    </xdr:to>
    <xdr:sp macro="" textlink="">
      <xdr:nvSpPr>
        <xdr:cNvPr id="3" name="Rounded Rectangle 2">
          <a:extLst>
            <a:ext uri="{FF2B5EF4-FFF2-40B4-BE49-F238E27FC236}">
              <a16:creationId xmlns:a16="http://schemas.microsoft.com/office/drawing/2014/main" id="{725D2642-A22B-498D-8929-C798E734E0BE}"/>
            </a:ext>
          </a:extLst>
        </xdr:cNvPr>
        <xdr:cNvSpPr/>
      </xdr:nvSpPr>
      <xdr:spPr>
        <a:xfrm>
          <a:off x="6246496" y="1558290"/>
          <a:ext cx="2548889" cy="948690"/>
        </a:xfrm>
        <a:prstGeom prst="roundRect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0</xdr:colOff>
      <xdr:row>0</xdr:row>
      <xdr:rowOff>76200</xdr:rowOff>
    </xdr:from>
    <xdr:to>
      <xdr:col>5</xdr:col>
      <xdr:colOff>106680</xdr:colOff>
      <xdr:row>3</xdr:row>
      <xdr:rowOff>144780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E95B23FE-204A-4548-8E56-4FE211EC1824}"/>
            </a:ext>
          </a:extLst>
        </xdr:cNvPr>
        <xdr:cNvGrpSpPr/>
      </xdr:nvGrpSpPr>
      <xdr:grpSpPr>
        <a:xfrm>
          <a:off x="2428875" y="76200"/>
          <a:ext cx="2545080" cy="649605"/>
          <a:chOff x="1371600" y="91440"/>
          <a:chExt cx="2636520" cy="624840"/>
        </a:xfrm>
      </xdr:grpSpPr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58584D1B-7A45-011F-F72E-DA39C7CC03F9}"/>
              </a:ext>
            </a:extLst>
          </xdr:cNvPr>
          <xdr:cNvSpPr/>
        </xdr:nvSpPr>
        <xdr:spPr>
          <a:xfrm>
            <a:off x="1371600" y="91440"/>
            <a:ext cx="822960" cy="598170"/>
          </a:xfrm>
          <a:prstGeom prst="rect">
            <a:avLst/>
          </a:prstGeom>
          <a:noFill/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lang="en-MY" sz="1100" b="1">
                <a:latin typeface="Arial" panose="020B0604020202020204" pitchFamily="34" charset="0"/>
                <a:cs typeface="Arial" panose="020B0604020202020204" pitchFamily="34" charset="0"/>
              </a:rPr>
              <a:t>Proses   </a:t>
            </a:r>
            <a:r>
              <a:rPr lang="en-MY" sz="1100" b="1" baseline="0">
                <a:latin typeface="Arial" panose="020B0604020202020204" pitchFamily="34" charset="0"/>
                <a:cs typeface="Arial" panose="020B0604020202020204" pitchFamily="34" charset="0"/>
              </a:rPr>
              <a:t>     </a:t>
            </a:r>
          </a:p>
          <a:p>
            <a:pPr algn="l"/>
            <a:r>
              <a:rPr lang="en-MY" sz="1100" b="1" baseline="0">
                <a:latin typeface="Arial" panose="020B0604020202020204" pitchFamily="34" charset="0"/>
                <a:cs typeface="Arial" panose="020B0604020202020204" pitchFamily="34" charset="0"/>
              </a:rPr>
              <a:t>Modul         </a:t>
            </a:r>
          </a:p>
          <a:p>
            <a:pPr algn="l"/>
            <a:r>
              <a:rPr lang="en-MY" sz="1100" b="1" baseline="0">
                <a:latin typeface="Arial" panose="020B0604020202020204" pitchFamily="34" charset="0"/>
                <a:cs typeface="Arial" panose="020B0604020202020204" pitchFamily="34" charset="0"/>
              </a:rPr>
              <a:t>Perincian    </a:t>
            </a:r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354E2C98-B399-4338-23D1-54062A132297}"/>
              </a:ext>
            </a:extLst>
          </xdr:cNvPr>
          <xdr:cNvSpPr txBox="1"/>
        </xdr:nvSpPr>
        <xdr:spPr>
          <a:xfrm>
            <a:off x="2110740" y="91440"/>
            <a:ext cx="167640" cy="6096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MY" sz="1100" b="1" baseline="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:</a:t>
            </a:r>
          </a:p>
          <a:p>
            <a:r>
              <a:rPr lang="en-MY" sz="1100" b="1" baseline="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:</a:t>
            </a:r>
          </a:p>
          <a:p>
            <a:r>
              <a:rPr lang="en-MY" sz="1100" b="1" baseline="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:</a:t>
            </a:r>
            <a:endParaRPr lang="en-MY" sz="11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C0BA4E94-BCFC-61FD-1C25-C3CC0655DFC3}"/>
              </a:ext>
            </a:extLst>
          </xdr:cNvPr>
          <xdr:cNvSpPr txBox="1"/>
        </xdr:nvSpPr>
        <xdr:spPr>
          <a:xfrm>
            <a:off x="2278380" y="99060"/>
            <a:ext cx="1729740" cy="6172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MY" sz="1100" b="1" baseline="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Agihan Belanjawan</a:t>
            </a:r>
          </a:p>
          <a:p>
            <a:r>
              <a:rPr lang="en-MY" sz="1100" b="1" baseline="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Budget Control</a:t>
            </a:r>
          </a:p>
          <a:p>
            <a:r>
              <a:rPr lang="en-MY" sz="1100" b="1" baseline="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Permohonan Viremen</a:t>
            </a:r>
          </a:p>
          <a:p>
            <a:endParaRPr lang="en-MY" sz="1100"/>
          </a:p>
        </xdr:txBody>
      </xdr:sp>
    </xdr:grpSp>
    <xdr:clientData/>
  </xdr:twoCellAnchor>
  <xdr:twoCellAnchor editAs="oneCell">
    <xdr:from>
      <xdr:col>0</xdr:col>
      <xdr:colOff>77897</xdr:colOff>
      <xdr:row>0</xdr:row>
      <xdr:rowOff>22860</xdr:rowOff>
    </xdr:from>
    <xdr:to>
      <xdr:col>1</xdr:col>
      <xdr:colOff>631711</xdr:colOff>
      <xdr:row>3</xdr:row>
      <xdr:rowOff>72017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31D9D7B-06DA-4F12-A615-260480AC4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97" y="22860"/>
          <a:ext cx="953864" cy="62065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3BA708C-548B-4EBC-8364-959FC1852C6F}" name="Table1" displayName="Table1" ref="B18:F43" totalsRowShown="0" headerRowDxfId="17" dataDxfId="16">
  <tableColumns count="5">
    <tableColumn id="1" xr3:uid="{C8F63CF6-1C53-4FAF-A062-9A3C68B5CC54}" name="Bil" dataDxfId="15"/>
    <tableColumn id="2" xr3:uid="{46F2DDEC-DC0D-4BA1-A341-EF883B6924F1}" name="Vot Asal" dataDxfId="14"/>
    <tableColumn id="6" xr3:uid="{C5A02819-C76C-4BE4-9B16-75133BB96E51}" name="Amaun Dikurangkan" dataDxfId="13" dataCellStyle="Comma"/>
    <tableColumn id="5" xr3:uid="{5CE3858C-F88D-4820-B344-40DB1CCBFC25}" name="Vot Agihan" dataDxfId="12"/>
    <tableColumn id="3" xr3:uid="{41F8DD4F-74B2-45A7-B621-66EAC0E711AB}" name="Amaun Agihan" dataDxfId="11" dataCellStyle="Comma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61"/>
  <sheetViews>
    <sheetView tabSelected="1" workbookViewId="0">
      <selection activeCell="C6" sqref="C6:D6"/>
    </sheetView>
  </sheetViews>
  <sheetFormatPr defaultColWidth="8.85546875" defaultRowHeight="12.75" x14ac:dyDescent="0.2"/>
  <cols>
    <col min="1" max="1" width="5.7109375" style="18" customWidth="1"/>
    <col min="2" max="2" width="12.42578125" style="16" customWidth="1"/>
    <col min="3" max="5" width="18.28515625" style="18" customWidth="1"/>
    <col min="6" max="6" width="18.28515625" style="5" customWidth="1"/>
    <col min="7" max="7" width="2.5703125" style="5" customWidth="1"/>
    <col min="8" max="8" width="23.7109375" style="5" customWidth="1"/>
    <col min="9" max="9" width="1.85546875" style="6" customWidth="1"/>
    <col min="10" max="10" width="18.28515625" style="5" customWidth="1"/>
    <col min="11" max="11" width="12.140625" style="5" customWidth="1"/>
    <col min="12" max="12" width="5.5703125" style="44" hidden="1" customWidth="1"/>
    <col min="13" max="13" width="7.5703125" style="44" hidden="1" customWidth="1"/>
    <col min="14" max="14" width="2" style="45" hidden="1" customWidth="1"/>
    <col min="15" max="15" width="0" style="45" hidden="1" customWidth="1"/>
    <col min="16" max="16" width="2" style="45" hidden="1" customWidth="1"/>
    <col min="17" max="17" width="0" style="45" hidden="1" customWidth="1"/>
    <col min="18" max="16384" width="8.85546875" style="18"/>
  </cols>
  <sheetData>
    <row r="1" spans="2:17" s="1" customFormat="1" ht="15" x14ac:dyDescent="0.25">
      <c r="B1" s="12"/>
      <c r="F1" s="28" t="s">
        <v>294</v>
      </c>
      <c r="G1" s="29"/>
      <c r="H1" s="2"/>
      <c r="I1" s="3"/>
      <c r="J1" s="2"/>
      <c r="K1" s="2"/>
      <c r="L1" s="42"/>
      <c r="M1" s="42"/>
      <c r="N1" s="43"/>
      <c r="O1" s="43"/>
      <c r="P1" s="43"/>
      <c r="Q1" s="43"/>
    </row>
    <row r="2" spans="2:17" s="1" customFormat="1" ht="15" x14ac:dyDescent="0.25">
      <c r="B2" s="12"/>
      <c r="F2" s="28" t="s">
        <v>321</v>
      </c>
      <c r="G2" s="29"/>
      <c r="H2" s="2"/>
      <c r="I2" s="3"/>
      <c r="J2" s="2"/>
      <c r="K2" s="2"/>
      <c r="L2" s="42"/>
      <c r="M2" s="42"/>
      <c r="N2" s="43"/>
      <c r="O2" s="43"/>
      <c r="P2" s="43">
        <f>IF(OR(C6="",C8="",C11=""),4,IF(AND(C19="",D19=""),3,IF(J15=0,0,IF(J15&lt;0,1,2))))</f>
        <v>4</v>
      </c>
      <c r="Q2" s="43"/>
    </row>
    <row r="3" spans="2:17" s="1" customFormat="1" ht="15.75" thickBot="1" x14ac:dyDescent="0.3">
      <c r="B3" s="12"/>
      <c r="F3" s="2"/>
      <c r="G3" s="2"/>
      <c r="H3" s="2"/>
      <c r="I3" s="3"/>
      <c r="J3" s="2"/>
      <c r="K3" s="2"/>
      <c r="L3" s="42"/>
      <c r="M3" s="42"/>
      <c r="N3" s="43"/>
      <c r="O3" s="43"/>
      <c r="P3" s="43"/>
      <c r="Q3" s="43"/>
    </row>
    <row r="4" spans="2:17" s="1" customFormat="1" ht="15" x14ac:dyDescent="0.25">
      <c r="B4" s="12"/>
      <c r="F4" s="2"/>
      <c r="G4" s="2"/>
      <c r="H4" s="62" t="str">
        <f>IF(OR(C6="",C8="",C11="",),"Sila Lengkapkan Maklumat Kod Kampus, Kod PTJ, Kod SubAccount",IF(C19="","Sila Kemaskini Maklumat Vot Asal dan Amaun Yang Ingin Dikurangkan",IF(J15&lt;0,"Melebihi Amaun Boleh Diagih! 
Sila Kemaskini Amaun Agihan",IF(J15&gt;0,"Sila Buat Agihan Bagi Jumlah
RM"&amp;TEXT(J11,"#,##0.00"),"Tahniah! 
Agihan Mencukupi"))))</f>
        <v>Sila Lengkapkan Maklumat Kod Kampus, Kod PTJ, Kod SubAccount</v>
      </c>
      <c r="I4" s="63"/>
      <c r="J4" s="64"/>
      <c r="K4" s="2"/>
      <c r="L4" s="42"/>
      <c r="M4" s="42"/>
      <c r="N4" s="43"/>
      <c r="O4" s="43"/>
      <c r="P4" s="43"/>
      <c r="Q4" s="43"/>
    </row>
    <row r="5" spans="2:17" s="1" customFormat="1" ht="2.4500000000000002" customHeight="1" x14ac:dyDescent="0.25">
      <c r="B5" s="12"/>
      <c r="F5" s="2"/>
      <c r="G5" s="2"/>
      <c r="H5" s="65"/>
      <c r="I5" s="66"/>
      <c r="J5" s="67"/>
      <c r="K5" s="2"/>
      <c r="L5" s="42"/>
      <c r="M5" s="42"/>
      <c r="N5" s="43"/>
      <c r="O5" s="43"/>
      <c r="P5" s="43"/>
      <c r="Q5" s="43"/>
    </row>
    <row r="6" spans="2:17" s="1" customFormat="1" ht="15" x14ac:dyDescent="0.25">
      <c r="B6" s="30" t="s">
        <v>295</v>
      </c>
      <c r="C6" s="71"/>
      <c r="D6" s="71"/>
      <c r="E6" s="4" t="s">
        <v>296</v>
      </c>
      <c r="G6" s="4"/>
      <c r="H6" s="65"/>
      <c r="I6" s="66"/>
      <c r="J6" s="67"/>
      <c r="K6" s="4"/>
      <c r="L6" s="42"/>
      <c r="M6" s="42" t="str">
        <f>IF(C6="HOSPITAL USM","USMHU",IF(C6="KAMPUS INDUK","USMKI",IF(C6="KAMPUS KEJURUTERAAN","USMKJ",IF(C6="KAMPUS KESIHATAN","USMKK",IF(C6="USM IPPT","USMIP","")))))</f>
        <v/>
      </c>
      <c r="N6" s="43"/>
      <c r="O6" s="43"/>
      <c r="P6" s="43"/>
      <c r="Q6" s="43"/>
    </row>
    <row r="7" spans="2:17" s="1" customFormat="1" ht="4.1500000000000004" customHeight="1" x14ac:dyDescent="0.25">
      <c r="B7" s="25"/>
      <c r="C7" s="18"/>
      <c r="D7" s="18"/>
      <c r="E7" s="5"/>
      <c r="G7" s="5"/>
      <c r="H7" s="65"/>
      <c r="I7" s="66"/>
      <c r="J7" s="67"/>
      <c r="K7" s="5"/>
      <c r="L7" s="42"/>
      <c r="M7" s="42"/>
      <c r="N7" s="43"/>
      <c r="O7" s="43"/>
      <c r="P7" s="43"/>
      <c r="Q7" s="43"/>
    </row>
    <row r="8" spans="2:17" s="1" customFormat="1" ht="30" customHeight="1" thickBot="1" x14ac:dyDescent="0.3">
      <c r="B8" s="30" t="s">
        <v>297</v>
      </c>
      <c r="C8" s="72"/>
      <c r="D8" s="72"/>
      <c r="E8" s="4" t="s">
        <v>296</v>
      </c>
      <c r="G8" s="4"/>
      <c r="H8" s="68"/>
      <c r="I8" s="69"/>
      <c r="J8" s="70"/>
      <c r="K8" s="4"/>
      <c r="L8" s="42"/>
      <c r="M8" s="42"/>
      <c r="N8" s="43"/>
      <c r="O8" s="43"/>
      <c r="P8" s="43"/>
      <c r="Q8" s="43"/>
    </row>
    <row r="9" spans="2:17" s="1" customFormat="1" ht="4.1500000000000004" customHeight="1" x14ac:dyDescent="0.25">
      <c r="B9" s="25"/>
      <c r="C9" s="18"/>
      <c r="D9" s="18"/>
      <c r="E9" s="5"/>
      <c r="G9" s="5"/>
      <c r="H9" s="5"/>
      <c r="I9" s="6"/>
      <c r="J9" s="5"/>
      <c r="K9" s="5"/>
      <c r="L9" s="42"/>
      <c r="M9" s="42"/>
      <c r="N9" s="43"/>
      <c r="O9" s="43"/>
      <c r="P9" s="43"/>
      <c r="Q9" s="43"/>
    </row>
    <row r="10" spans="2:17" s="1" customFormat="1" ht="12" customHeight="1" x14ac:dyDescent="0.25">
      <c r="B10" s="25"/>
      <c r="C10" s="31" t="s">
        <v>298</v>
      </c>
      <c r="D10" s="31"/>
      <c r="E10" s="5"/>
      <c r="G10" s="5"/>
      <c r="H10" s="5"/>
      <c r="I10" s="6"/>
      <c r="J10" s="7"/>
      <c r="K10" s="7"/>
      <c r="L10" s="42"/>
      <c r="M10" s="42"/>
      <c r="N10" s="43"/>
      <c r="O10" s="43"/>
      <c r="P10" s="43"/>
      <c r="Q10" s="43"/>
    </row>
    <row r="11" spans="2:17" s="1" customFormat="1" ht="15" x14ac:dyDescent="0.25">
      <c r="B11" s="30" t="s">
        <v>299</v>
      </c>
      <c r="C11" s="61"/>
      <c r="D11" s="61"/>
      <c r="E11" s="4" t="s">
        <v>300</v>
      </c>
      <c r="G11" s="4"/>
      <c r="H11" s="7" t="s">
        <v>301</v>
      </c>
      <c r="I11" s="8" t="s">
        <v>302</v>
      </c>
      <c r="J11" s="53">
        <f>D44</f>
        <v>0</v>
      </c>
      <c r="K11" s="9"/>
      <c r="L11" s="42"/>
      <c r="M11" s="42"/>
      <c r="N11" s="43"/>
      <c r="O11" s="43"/>
      <c r="P11" s="43"/>
      <c r="Q11" s="43"/>
    </row>
    <row r="12" spans="2:17" s="1" customFormat="1" ht="3.6" customHeight="1" x14ac:dyDescent="0.25">
      <c r="B12" s="25"/>
      <c r="C12" s="18"/>
      <c r="D12" s="18"/>
      <c r="E12" s="5"/>
      <c r="G12" s="10"/>
      <c r="H12" s="10"/>
      <c r="I12" s="11"/>
      <c r="J12" s="54"/>
      <c r="K12" s="10"/>
      <c r="L12" s="42"/>
      <c r="M12" s="42"/>
      <c r="N12" s="43"/>
      <c r="O12" s="43"/>
      <c r="P12" s="43"/>
      <c r="Q12" s="43"/>
    </row>
    <row r="13" spans="2:17" s="1" customFormat="1" ht="15" x14ac:dyDescent="0.25">
      <c r="B13" s="30" t="s">
        <v>303</v>
      </c>
      <c r="C13" s="73" t="str">
        <f ca="1">IF(C11="","",TODAY())</f>
        <v/>
      </c>
      <c r="D13" s="73"/>
      <c r="E13" s="4" t="s">
        <v>304</v>
      </c>
      <c r="G13" s="4"/>
      <c r="H13" s="7" t="s">
        <v>305</v>
      </c>
      <c r="I13" s="8" t="s">
        <v>302</v>
      </c>
      <c r="J13" s="53">
        <f>F44</f>
        <v>0</v>
      </c>
      <c r="K13" s="9"/>
      <c r="L13" s="42"/>
      <c r="M13" s="42"/>
      <c r="N13" s="43"/>
      <c r="O13" s="43"/>
      <c r="P13" s="43"/>
      <c r="Q13" s="43"/>
    </row>
    <row r="14" spans="2:17" s="1" customFormat="1" ht="4.1500000000000004" customHeight="1" x14ac:dyDescent="0.25">
      <c r="B14" s="12"/>
      <c r="F14" s="2"/>
      <c r="G14" s="5"/>
      <c r="H14" s="5"/>
      <c r="I14" s="6"/>
      <c r="J14" s="55"/>
      <c r="K14" s="5"/>
      <c r="L14" s="42"/>
      <c r="M14" s="42"/>
      <c r="N14" s="43"/>
      <c r="O14" s="43"/>
      <c r="P14" s="43"/>
      <c r="Q14" s="43"/>
    </row>
    <row r="15" spans="2:17" s="1" customFormat="1" ht="15.75" thickBot="1" x14ac:dyDescent="0.3">
      <c r="B15" s="60"/>
      <c r="C15" s="60"/>
      <c r="D15" s="60"/>
      <c r="E15" s="60"/>
      <c r="F15" s="60"/>
      <c r="G15" s="4"/>
      <c r="H15" s="7" t="s">
        <v>306</v>
      </c>
      <c r="I15" s="8" t="s">
        <v>302</v>
      </c>
      <c r="J15" s="56">
        <f>J11-J13</f>
        <v>0</v>
      </c>
      <c r="K15" s="13"/>
      <c r="L15" s="42"/>
      <c r="M15" s="42"/>
      <c r="N15" s="43"/>
      <c r="O15" s="43"/>
      <c r="P15" s="43"/>
      <c r="Q15" s="43"/>
    </row>
    <row r="16" spans="2:17" s="1" customFormat="1" ht="15.75" thickTop="1" x14ac:dyDescent="0.25">
      <c r="C16" s="60"/>
      <c r="D16" s="60"/>
      <c r="E16" s="60"/>
      <c r="F16" s="60"/>
      <c r="G16" s="5"/>
      <c r="H16" s="5"/>
      <c r="I16" s="6"/>
      <c r="J16" s="5"/>
      <c r="K16" s="5"/>
      <c r="L16" s="42"/>
      <c r="M16" s="42"/>
      <c r="N16" s="43"/>
      <c r="O16" s="43"/>
      <c r="P16" s="43"/>
      <c r="Q16" s="43"/>
    </row>
    <row r="17" spans="1:17" s="1" customFormat="1" ht="34.5" thickBot="1" x14ac:dyDescent="0.3">
      <c r="B17" s="14" t="s">
        <v>322</v>
      </c>
      <c r="C17" s="14" t="s">
        <v>307</v>
      </c>
      <c r="D17" s="14" t="s">
        <v>308</v>
      </c>
      <c r="E17" s="14" t="s">
        <v>309</v>
      </c>
      <c r="F17" s="14" t="s">
        <v>310</v>
      </c>
      <c r="G17" s="4"/>
      <c r="H17" s="13"/>
      <c r="I17" s="15"/>
      <c r="J17" s="13"/>
      <c r="K17" s="13"/>
      <c r="L17" s="42"/>
      <c r="M17" s="42"/>
      <c r="N17" s="43"/>
      <c r="O17" s="43"/>
      <c r="P17" s="43"/>
      <c r="Q17" s="43"/>
    </row>
    <row r="18" spans="1:17" s="1" customFormat="1" ht="15.75" thickBot="1" x14ac:dyDescent="0.3">
      <c r="A18" s="18"/>
      <c r="B18" s="32" t="s">
        <v>311</v>
      </c>
      <c r="C18" s="33" t="s">
        <v>312</v>
      </c>
      <c r="D18" s="34" t="s">
        <v>313</v>
      </c>
      <c r="E18" s="35" t="s">
        <v>314</v>
      </c>
      <c r="F18" s="36" t="s">
        <v>315</v>
      </c>
      <c r="G18" s="2"/>
      <c r="H18" s="2"/>
      <c r="I18" s="3"/>
      <c r="J18" s="2"/>
      <c r="K18" s="2"/>
      <c r="L18" s="42"/>
      <c r="M18" s="42"/>
      <c r="N18" s="43"/>
      <c r="O18" s="43"/>
      <c r="P18" s="43"/>
      <c r="Q18" s="43"/>
    </row>
    <row r="19" spans="1:17" s="1" customFormat="1" ht="15" x14ac:dyDescent="0.25">
      <c r="A19" s="18"/>
      <c r="B19" s="59" t="str">
        <f>IF(Table1[[#This Row],[Vot Asal]]="","",1)</f>
        <v/>
      </c>
      <c r="C19" s="57"/>
      <c r="D19" s="48"/>
      <c r="E19" s="58"/>
      <c r="F19" s="50"/>
      <c r="G19" s="4"/>
      <c r="H19" s="4"/>
      <c r="I19" s="17"/>
      <c r="J19" s="4"/>
      <c r="K19" s="4"/>
      <c r="L19" s="42"/>
      <c r="M19" s="42"/>
      <c r="N19" s="43"/>
      <c r="O19" s="43"/>
      <c r="P19" s="43"/>
      <c r="Q19" s="43"/>
    </row>
    <row r="20" spans="1:17" s="1" customFormat="1" ht="15" x14ac:dyDescent="0.25">
      <c r="A20" s="18"/>
      <c r="B20" s="59" t="str">
        <f>IF(Table1[[#This Row],[Vot Asal]]="","",B19+1)</f>
        <v/>
      </c>
      <c r="C20" s="57"/>
      <c r="D20" s="48"/>
      <c r="E20" s="58"/>
      <c r="F20" s="50"/>
      <c r="G20" s="4"/>
      <c r="H20" s="4"/>
      <c r="I20" s="17"/>
      <c r="J20" s="4"/>
      <c r="K20" s="4"/>
      <c r="L20" s="42"/>
      <c r="M20" s="42"/>
      <c r="N20" s="43"/>
      <c r="O20" s="43"/>
      <c r="P20" s="43"/>
      <c r="Q20" s="43"/>
    </row>
    <row r="21" spans="1:17" s="1" customFormat="1" ht="15" x14ac:dyDescent="0.25">
      <c r="A21" s="18"/>
      <c r="B21" s="59" t="str">
        <f>IF(Table1[[#This Row],[Vot Asal]]="","",B20+1)</f>
        <v/>
      </c>
      <c r="C21" s="57"/>
      <c r="D21" s="48"/>
      <c r="E21" s="58"/>
      <c r="F21" s="50"/>
      <c r="G21" s="8"/>
      <c r="H21" s="8"/>
      <c r="I21" s="8"/>
      <c r="J21" s="8"/>
      <c r="K21" s="8"/>
      <c r="L21" s="42"/>
      <c r="M21" s="42"/>
      <c r="N21" s="43"/>
      <c r="O21" s="43"/>
      <c r="P21" s="43"/>
      <c r="Q21" s="43"/>
    </row>
    <row r="22" spans="1:17" x14ac:dyDescent="0.2">
      <c r="B22" s="59" t="str">
        <f>IF(Table1[[#This Row],[Vot Asal]]="","",B21+1)</f>
        <v/>
      </c>
      <c r="C22" s="57"/>
      <c r="D22" s="48"/>
      <c r="E22" s="58"/>
      <c r="F22" s="50"/>
    </row>
    <row r="23" spans="1:17" x14ac:dyDescent="0.2">
      <c r="B23" s="59" t="str">
        <f>IF(Table1[[#This Row],[Vot Asal]]="","",B22+1)</f>
        <v/>
      </c>
      <c r="C23" s="57"/>
      <c r="D23" s="48"/>
      <c r="E23" s="58"/>
      <c r="F23" s="50"/>
    </row>
    <row r="24" spans="1:17" x14ac:dyDescent="0.2">
      <c r="B24" s="59" t="str">
        <f>IF(Table1[[#This Row],[Vot Asal]]="","",B23+1)</f>
        <v/>
      </c>
      <c r="C24" s="57"/>
      <c r="D24" s="49"/>
      <c r="E24" s="58"/>
      <c r="F24" s="50"/>
    </row>
    <row r="25" spans="1:17" x14ac:dyDescent="0.2">
      <c r="B25" s="59" t="str">
        <f>IF(Table1[[#This Row],[Vot Asal]]="","",B24+1)</f>
        <v/>
      </c>
      <c r="C25" s="57"/>
      <c r="D25" s="48"/>
      <c r="E25" s="58"/>
      <c r="F25" s="50"/>
    </row>
    <row r="26" spans="1:17" x14ac:dyDescent="0.2">
      <c r="B26" s="59" t="str">
        <f>IF(Table1[[#This Row],[Vot Asal]]="","",B25+1)</f>
        <v/>
      </c>
      <c r="C26" s="57"/>
      <c r="D26" s="48"/>
      <c r="E26" s="58"/>
      <c r="F26" s="50"/>
    </row>
    <row r="27" spans="1:17" x14ac:dyDescent="0.2">
      <c r="B27" s="59" t="str">
        <f>IF(Table1[[#This Row],[Vot Asal]]="","",B26+1)</f>
        <v/>
      </c>
      <c r="C27" s="57"/>
      <c r="D27" s="48"/>
      <c r="E27" s="58"/>
      <c r="F27" s="50"/>
    </row>
    <row r="28" spans="1:17" x14ac:dyDescent="0.2">
      <c r="B28" s="59" t="str">
        <f>IF(Table1[[#This Row],[Vot Asal]]="","",B27+1)</f>
        <v/>
      </c>
      <c r="C28" s="57"/>
      <c r="D28" s="48"/>
      <c r="E28" s="58"/>
      <c r="F28" s="50"/>
    </row>
    <row r="29" spans="1:17" x14ac:dyDescent="0.2">
      <c r="B29" s="59" t="str">
        <f>IF(Table1[[#This Row],[Vot Asal]]="","",B28+1)</f>
        <v/>
      </c>
      <c r="C29" s="57"/>
      <c r="D29" s="48"/>
      <c r="E29" s="58"/>
      <c r="F29" s="50"/>
    </row>
    <row r="30" spans="1:17" x14ac:dyDescent="0.2">
      <c r="B30" s="59" t="str">
        <f>IF(Table1[[#This Row],[Vot Asal]]="","",B29+1)</f>
        <v/>
      </c>
      <c r="C30" s="57"/>
      <c r="D30" s="48"/>
      <c r="E30" s="58"/>
      <c r="F30" s="50"/>
    </row>
    <row r="31" spans="1:17" x14ac:dyDescent="0.2">
      <c r="B31" s="59" t="str">
        <f>IF(Table1[[#This Row],[Vot Asal]]="","",B30+1)</f>
        <v/>
      </c>
      <c r="C31" s="57"/>
      <c r="D31" s="48"/>
      <c r="E31" s="58"/>
      <c r="F31" s="50"/>
    </row>
    <row r="32" spans="1:17" x14ac:dyDescent="0.2">
      <c r="B32" s="59" t="str">
        <f>IF(Table1[[#This Row],[Vot Asal]]="","",B31+1)</f>
        <v/>
      </c>
      <c r="C32" s="57"/>
      <c r="D32" s="48"/>
      <c r="E32" s="58"/>
      <c r="F32" s="50"/>
    </row>
    <row r="33" spans="2:6" x14ac:dyDescent="0.2">
      <c r="B33" s="59" t="str">
        <f>IF(Table1[[#This Row],[Vot Asal]]="","",B32+1)</f>
        <v/>
      </c>
      <c r="C33" s="57"/>
      <c r="D33" s="48"/>
      <c r="E33" s="58"/>
      <c r="F33" s="50"/>
    </row>
    <row r="34" spans="2:6" x14ac:dyDescent="0.2">
      <c r="B34" s="59" t="str">
        <f>IF(Table1[[#This Row],[Vot Asal]]="","",B33+1)</f>
        <v/>
      </c>
      <c r="C34" s="57"/>
      <c r="D34" s="48"/>
      <c r="E34" s="58"/>
      <c r="F34" s="50"/>
    </row>
    <row r="35" spans="2:6" x14ac:dyDescent="0.2">
      <c r="B35" s="59" t="str">
        <f>IF(Table1[[#This Row],[Vot Asal]]="","",B34+1)</f>
        <v/>
      </c>
      <c r="C35" s="57"/>
      <c r="D35" s="48"/>
      <c r="E35" s="58"/>
      <c r="F35" s="50"/>
    </row>
    <row r="36" spans="2:6" x14ac:dyDescent="0.2">
      <c r="B36" s="59" t="str">
        <f>IF(Table1[[#This Row],[Vot Asal]]="","",B35+1)</f>
        <v/>
      </c>
      <c r="C36" s="57"/>
      <c r="D36" s="48"/>
      <c r="E36" s="58"/>
      <c r="F36" s="50"/>
    </row>
    <row r="37" spans="2:6" x14ac:dyDescent="0.2">
      <c r="B37" s="59" t="str">
        <f>IF(Table1[[#This Row],[Vot Asal]]="","",B36+1)</f>
        <v/>
      </c>
      <c r="C37" s="57"/>
      <c r="D37" s="48"/>
      <c r="E37" s="58"/>
      <c r="F37" s="50"/>
    </row>
    <row r="38" spans="2:6" x14ac:dyDescent="0.2">
      <c r="B38" s="59" t="str">
        <f>IF(Table1[[#This Row],[Vot Asal]]="","",B37+1)</f>
        <v/>
      </c>
      <c r="C38" s="57"/>
      <c r="D38" s="48"/>
      <c r="E38" s="58"/>
      <c r="F38" s="50"/>
    </row>
    <row r="39" spans="2:6" x14ac:dyDescent="0.2">
      <c r="B39" s="59" t="str">
        <f>IF(Table1[[#This Row],[Vot Asal]]="","",B38+1)</f>
        <v/>
      </c>
      <c r="C39" s="57"/>
      <c r="D39" s="48"/>
      <c r="E39" s="58"/>
      <c r="F39" s="50"/>
    </row>
    <row r="40" spans="2:6" x14ac:dyDescent="0.2">
      <c r="B40" s="59" t="str">
        <f>IF(Table1[[#This Row],[Vot Asal]]="","",B39+1)</f>
        <v/>
      </c>
      <c r="C40" s="57"/>
      <c r="D40" s="48"/>
      <c r="E40" s="58"/>
      <c r="F40" s="50"/>
    </row>
    <row r="41" spans="2:6" x14ac:dyDescent="0.2">
      <c r="B41" s="59" t="str">
        <f>IF(Table1[[#This Row],[Vot Asal]]="","",B40+1)</f>
        <v/>
      </c>
      <c r="C41" s="57"/>
      <c r="D41" s="48"/>
      <c r="E41" s="58"/>
      <c r="F41" s="50"/>
    </row>
    <row r="42" spans="2:6" x14ac:dyDescent="0.2">
      <c r="B42" s="59" t="str">
        <f>IF(Table1[[#This Row],[Vot Asal]]="","",B41+1)</f>
        <v/>
      </c>
      <c r="C42" s="57"/>
      <c r="D42" s="48"/>
      <c r="E42" s="58"/>
      <c r="F42" s="50"/>
    </row>
    <row r="43" spans="2:6" x14ac:dyDescent="0.2">
      <c r="B43" s="59" t="str">
        <f>IF(Table1[[#This Row],[Vot Asal]]="","",B42+1)</f>
        <v/>
      </c>
      <c r="C43" s="57"/>
      <c r="D43" s="48"/>
      <c r="E43" s="58"/>
      <c r="F43" s="50"/>
    </row>
    <row r="44" spans="2:6" x14ac:dyDescent="0.2">
      <c r="B44" s="37"/>
      <c r="C44" s="38" t="s">
        <v>316</v>
      </c>
      <c r="D44" s="52">
        <f>SUBTOTAL(109,Table1[Amaun Dikurangkan])</f>
        <v>0</v>
      </c>
      <c r="E44" s="39"/>
      <c r="F44" s="51">
        <f>SUBTOTAL(109,Table1[Amaun Agihan])</f>
        <v>0</v>
      </c>
    </row>
    <row r="46" spans="2:6" ht="13.5" thickBot="1" x14ac:dyDescent="0.25">
      <c r="B46" s="40" t="s">
        <v>317</v>
      </c>
    </row>
    <row r="47" spans="2:6" ht="46.9" customHeight="1" thickBot="1" x14ac:dyDescent="0.25">
      <c r="B47" s="74"/>
      <c r="C47" s="75"/>
      <c r="D47" s="75"/>
      <c r="E47" s="75"/>
      <c r="F47" s="76"/>
    </row>
    <row r="49" spans="2:24" x14ac:dyDescent="0.2">
      <c r="B49" s="20" t="s">
        <v>318</v>
      </c>
      <c r="F49" s="21"/>
    </row>
    <row r="50" spans="2:24" x14ac:dyDescent="0.2">
      <c r="B50" s="18"/>
      <c r="F50" s="21"/>
      <c r="G50" s="19"/>
      <c r="H50" s="19"/>
      <c r="I50" s="22"/>
      <c r="J50" s="19"/>
      <c r="K50" s="19"/>
    </row>
    <row r="51" spans="2:24" ht="43.15" customHeight="1" x14ac:dyDescent="0.2">
      <c r="B51" s="77" t="str">
        <f ca="1">"Saya mengesahkan bahawa maklumat mengenai Cadangan Agihan Belanjawan bagi pusat tanggungjawab saya telah dibuat penelitian dengan mengambilkira semua aktiviti yang akan direncanakan pada tahun "&amp;YEAR(TODAY())</f>
        <v>Saya mengesahkan bahawa maklumat mengenai Cadangan Agihan Belanjawan bagi pusat tanggungjawab saya telah dibuat penelitian dengan mengambilkira semua aktiviti yang akan direncanakan pada tahun 2026</v>
      </c>
      <c r="C51" s="77"/>
      <c r="D51" s="77"/>
      <c r="E51" s="77"/>
      <c r="F51" s="77"/>
    </row>
    <row r="52" spans="2:24" x14ac:dyDescent="0.2">
      <c r="B52" s="18"/>
      <c r="F52" s="21"/>
      <c r="G52" s="21"/>
      <c r="H52" s="21"/>
      <c r="I52" s="21"/>
      <c r="J52" s="21"/>
      <c r="K52" s="21"/>
      <c r="L52" s="46"/>
      <c r="M52" s="46"/>
      <c r="N52" s="47"/>
      <c r="O52" s="47"/>
      <c r="P52" s="47"/>
      <c r="Q52" s="47"/>
      <c r="R52" s="21"/>
      <c r="S52" s="21"/>
      <c r="T52" s="21"/>
      <c r="U52" s="21"/>
      <c r="V52" s="21"/>
      <c r="W52" s="21"/>
      <c r="X52" s="21"/>
    </row>
    <row r="53" spans="2:24" ht="3.6" customHeight="1" x14ac:dyDescent="0.2">
      <c r="B53" s="18"/>
      <c r="F53" s="21"/>
      <c r="G53" s="21"/>
      <c r="H53" s="21"/>
      <c r="I53" s="21"/>
      <c r="J53" s="21"/>
      <c r="K53" s="21"/>
      <c r="L53" s="46"/>
      <c r="M53" s="46"/>
      <c r="N53" s="47"/>
      <c r="O53" s="47"/>
      <c r="P53" s="47"/>
      <c r="Q53" s="47"/>
      <c r="R53" s="21"/>
      <c r="S53" s="21"/>
      <c r="T53" s="21"/>
      <c r="U53" s="21"/>
      <c r="V53" s="21"/>
      <c r="W53" s="21"/>
      <c r="X53" s="21"/>
    </row>
    <row r="54" spans="2:24" x14ac:dyDescent="0.2">
      <c r="B54" s="18"/>
      <c r="F54" s="21"/>
      <c r="G54" s="23"/>
      <c r="H54" s="23"/>
      <c r="I54" s="24"/>
      <c r="J54" s="23"/>
      <c r="K54" s="23"/>
      <c r="L54" s="46"/>
      <c r="M54" s="46"/>
      <c r="N54" s="47"/>
      <c r="O54" s="47"/>
      <c r="P54" s="47"/>
      <c r="Q54" s="47"/>
      <c r="R54" s="21"/>
      <c r="S54" s="21"/>
      <c r="T54" s="21"/>
      <c r="U54" s="21"/>
      <c r="V54" s="21"/>
      <c r="W54" s="21"/>
      <c r="X54" s="21"/>
    </row>
    <row r="55" spans="2:24" x14ac:dyDescent="0.2">
      <c r="B55" s="41"/>
      <c r="C55" s="41"/>
      <c r="F55" s="21"/>
      <c r="G55" s="21"/>
      <c r="H55" s="21"/>
      <c r="I55" s="21"/>
      <c r="J55" s="21"/>
      <c r="K55" s="21"/>
      <c r="L55" s="46"/>
      <c r="M55" s="46"/>
      <c r="N55" s="47"/>
      <c r="O55" s="47"/>
      <c r="P55" s="47"/>
      <c r="Q55" s="47"/>
      <c r="R55" s="21"/>
      <c r="S55" s="21"/>
      <c r="T55" s="21"/>
      <c r="U55" s="21"/>
      <c r="V55" s="21"/>
      <c r="W55" s="21"/>
      <c r="X55" s="21"/>
    </row>
    <row r="56" spans="2:24" x14ac:dyDescent="0.2">
      <c r="B56" s="78" t="s">
        <v>319</v>
      </c>
      <c r="C56" s="78"/>
      <c r="F56" s="21"/>
      <c r="G56" s="21"/>
      <c r="H56" s="21"/>
      <c r="I56" s="21"/>
      <c r="J56" s="21"/>
      <c r="K56" s="21"/>
      <c r="L56" s="46"/>
      <c r="M56" s="46"/>
      <c r="N56" s="47"/>
      <c r="O56" s="47"/>
      <c r="P56" s="47"/>
      <c r="Q56" s="47"/>
      <c r="R56" s="21"/>
      <c r="S56" s="21"/>
      <c r="T56" s="21"/>
      <c r="U56" s="21"/>
      <c r="V56" s="21"/>
      <c r="W56" s="21"/>
      <c r="X56" s="21"/>
    </row>
    <row r="57" spans="2:24" ht="4.9000000000000004" customHeight="1" x14ac:dyDescent="0.2"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46"/>
      <c r="M57" s="46"/>
      <c r="N57" s="47"/>
      <c r="O57" s="47"/>
      <c r="P57" s="47"/>
      <c r="Q57" s="47"/>
      <c r="R57" s="21"/>
      <c r="S57" s="21"/>
      <c r="T57" s="21"/>
      <c r="U57" s="21"/>
      <c r="V57" s="21"/>
      <c r="W57" s="21"/>
      <c r="X57" s="21"/>
    </row>
    <row r="58" spans="2:24" x14ac:dyDescent="0.2">
      <c r="B58" s="27" t="s">
        <v>320</v>
      </c>
      <c r="C58" s="26"/>
      <c r="D58" s="26"/>
      <c r="E58" s="26"/>
      <c r="F58" s="21"/>
      <c r="G58" s="21"/>
      <c r="H58" s="21"/>
      <c r="I58" s="21"/>
      <c r="J58" s="21"/>
      <c r="K58" s="21"/>
      <c r="L58" s="46"/>
      <c r="M58" s="46"/>
      <c r="N58" s="47"/>
      <c r="O58" s="47"/>
      <c r="P58" s="47"/>
      <c r="Q58" s="47"/>
      <c r="R58" s="21"/>
      <c r="S58" s="21"/>
      <c r="T58" s="21"/>
      <c r="U58" s="21"/>
      <c r="V58" s="21"/>
      <c r="W58" s="21"/>
      <c r="X58" s="21"/>
    </row>
    <row r="59" spans="2:24" x14ac:dyDescent="0.2">
      <c r="G59" s="21"/>
      <c r="H59" s="21"/>
      <c r="I59" s="21"/>
      <c r="J59" s="21"/>
      <c r="K59" s="21"/>
      <c r="L59" s="46"/>
      <c r="M59" s="46"/>
      <c r="N59" s="47"/>
      <c r="O59" s="47"/>
      <c r="P59" s="47"/>
      <c r="Q59" s="47"/>
      <c r="R59" s="21"/>
      <c r="S59" s="21"/>
      <c r="T59" s="21"/>
      <c r="U59" s="21"/>
      <c r="V59" s="21"/>
      <c r="W59" s="21"/>
      <c r="X59" s="21"/>
    </row>
    <row r="60" spans="2:24" ht="7.9" customHeight="1" x14ac:dyDescent="0.2">
      <c r="G60" s="21"/>
      <c r="H60" s="21"/>
      <c r="I60" s="21"/>
      <c r="J60" s="21"/>
      <c r="K60" s="21"/>
      <c r="L60" s="46"/>
      <c r="M60" s="46"/>
      <c r="N60" s="47"/>
      <c r="O60" s="47"/>
      <c r="P60" s="47"/>
      <c r="Q60" s="47"/>
      <c r="R60" s="21"/>
      <c r="S60" s="21"/>
      <c r="T60" s="21"/>
      <c r="U60" s="21"/>
      <c r="V60" s="21"/>
      <c r="W60" s="21"/>
      <c r="X60" s="21"/>
    </row>
    <row r="61" spans="2:24" x14ac:dyDescent="0.2">
      <c r="G61" s="21"/>
      <c r="H61" s="21"/>
      <c r="I61" s="21"/>
      <c r="J61" s="21"/>
      <c r="K61" s="21"/>
      <c r="L61" s="46"/>
      <c r="M61" s="46"/>
      <c r="N61" s="47"/>
      <c r="O61" s="47"/>
      <c r="P61" s="47"/>
      <c r="Q61" s="47"/>
      <c r="R61" s="21"/>
      <c r="S61" s="21"/>
      <c r="T61" s="21"/>
      <c r="U61" s="21"/>
      <c r="V61" s="21"/>
      <c r="W61" s="21"/>
      <c r="X61" s="21"/>
    </row>
  </sheetData>
  <sheetProtection algorithmName="SHA-512" hashValue="mMq7uFbzy9DknAr5VjefOT4hlYDVa0N5P0Zz0wDZq3W5Zq2KJsysCvuFfAPcHh9KoN4macBzbOQirdYcwEVwwA==" saltValue="NXFx49yyfhhaI4Ax9ifdlw==" spinCount="100000" sheet="1" objects="1" scenarios="1"/>
  <mergeCells count="12">
    <mergeCell ref="C16:D16"/>
    <mergeCell ref="E16:F16"/>
    <mergeCell ref="B47:F47"/>
    <mergeCell ref="B51:F51"/>
    <mergeCell ref="B56:C56"/>
    <mergeCell ref="B15:D15"/>
    <mergeCell ref="E15:F15"/>
    <mergeCell ref="C11:D11"/>
    <mergeCell ref="H4:J8"/>
    <mergeCell ref="C6:D6"/>
    <mergeCell ref="C8:D8"/>
    <mergeCell ref="C13:D13"/>
  </mergeCells>
  <conditionalFormatting sqref="C6">
    <cfRule type="cellIs" dxfId="10" priority="6" operator="equal">
      <formula>"Sila Masukkan Kod Pengesahan Dahulu"</formula>
    </cfRule>
  </conditionalFormatting>
  <conditionalFormatting sqref="C8 E8">
    <cfRule type="cellIs" dxfId="9" priority="9" operator="equal">
      <formula>"Sila Masukkan Kod Pengesahan Dahulu"</formula>
    </cfRule>
  </conditionalFormatting>
  <conditionalFormatting sqref="C11 E11">
    <cfRule type="cellIs" dxfId="8" priority="10" operator="equal">
      <formula>"Sila Masukkan Kod Pengesahan Dahulu"</formula>
    </cfRule>
    <cfRule type="cellIs" dxfId="7" priority="11" operator="equal">
      <formula>"Sila Masukkan Kod Pengesahan Dahulu"</formula>
    </cfRule>
  </conditionalFormatting>
  <conditionalFormatting sqref="C13 E13">
    <cfRule type="cellIs" dxfId="6" priority="7" operator="equal">
      <formula>"Sila Masukkan Kod Pengesahan Dahulu"</formula>
    </cfRule>
    <cfRule type="cellIs" dxfId="5" priority="8" operator="equal">
      <formula>"Sila Masukkan Kod Pengesahan Dahulu"</formula>
    </cfRule>
  </conditionalFormatting>
  <conditionalFormatting sqref="H4:J8">
    <cfRule type="expression" dxfId="4" priority="1">
      <formula>$P$2=4</formula>
    </cfRule>
    <cfRule type="expression" dxfId="3" priority="2">
      <formula>$P$2=3</formula>
    </cfRule>
    <cfRule type="expression" dxfId="2" priority="3">
      <formula>$P$2=0</formula>
    </cfRule>
    <cfRule type="expression" dxfId="1" priority="4">
      <formula>$P$2=1</formula>
    </cfRule>
    <cfRule type="expression" dxfId="0" priority="5">
      <formula>$P$2=2</formula>
    </cfRule>
  </conditionalFormatting>
  <dataValidations count="2">
    <dataValidation type="list" allowBlank="1" showInputMessage="1" showErrorMessage="1" sqref="E8" xr:uid="{D330C76D-7E3D-4518-9567-3E979D78DEED}">
      <formula1>INDIRECT($L$6)</formula1>
    </dataValidation>
    <dataValidation type="list" allowBlank="1" showInputMessage="1" showErrorMessage="1" sqref="C8:D8" xr:uid="{A909B283-78C9-402F-BDDE-35D0D895A900}">
      <formula1>INDIRECT($M$6)</formula1>
    </dataValidation>
  </dataValidations>
  <pageMargins left="0.7" right="0.7" top="0.75" bottom="0.75" header="0.3" footer="0.3"/>
  <pageSetup paperSize="9" scale="95" fitToHeight="0" orientation="portrait" r:id="rId1"/>
  <ignoredErrors>
    <ignoredError sqref="B19:B21 B22 B23:B43 D22 F22 J11 J13 J15 C13" unlockedFormula="1"/>
  </ignoredErrors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1E3E328-4B67-44F9-A8AF-BEA59D21182D}">
          <x14:formula1>
            <xm:f>Rujukan!$H$2:$H$6</xm:f>
          </x14:formula1>
          <xm:sqref>C6:D6</xm:sqref>
        </x14:dataValidation>
        <x14:dataValidation type="list" allowBlank="1" showInputMessage="1" showErrorMessage="1" xr:uid="{D422876D-3848-42FD-B9E0-F4427EBF7C11}">
          <x14:formula1>
            <xm:f>Rujukan!$L$2:$L$54</xm:f>
          </x14:formula1>
          <xm:sqref>C19:C43 E19:E43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0F69F-C114-4D63-BF72-94F6139DEC1B}">
  <dimension ref="A1:P167"/>
  <sheetViews>
    <sheetView topLeftCell="C28" workbookViewId="0"/>
  </sheetViews>
  <sheetFormatPr defaultRowHeight="15" x14ac:dyDescent="0.25"/>
  <cols>
    <col min="1" max="1" width="8" bestFit="1" customWidth="1"/>
    <col min="2" max="2" width="69.28515625" bestFit="1" customWidth="1"/>
    <col min="8" max="8" width="23.140625" bestFit="1" customWidth="1"/>
    <col min="12" max="12" width="79.140625" bestFit="1" customWidth="1"/>
    <col min="13" max="13" width="9.28515625" bestFit="1" customWidth="1"/>
    <col min="14" max="14" width="69.140625" bestFit="1" customWidth="1"/>
    <col min="15" max="15" width="48.140625" bestFit="1" customWidth="1"/>
    <col min="16" max="16" width="35.28515625" bestFit="1" customWidth="1"/>
  </cols>
  <sheetData>
    <row r="1" spans="1:16" x14ac:dyDescent="0.25">
      <c r="A1" t="s">
        <v>0</v>
      </c>
      <c r="B1" t="s">
        <v>1</v>
      </c>
      <c r="H1" t="s">
        <v>0</v>
      </c>
      <c r="L1" t="s">
        <v>2</v>
      </c>
      <c r="M1" t="s">
        <v>3</v>
      </c>
      <c r="N1" t="s">
        <v>4</v>
      </c>
      <c r="O1" t="s">
        <v>5</v>
      </c>
      <c r="P1" t="s">
        <v>6</v>
      </c>
    </row>
    <row r="2" spans="1:16" x14ac:dyDescent="0.25">
      <c r="A2" t="s">
        <v>7</v>
      </c>
      <c r="B2" t="s">
        <v>8</v>
      </c>
      <c r="H2" t="s">
        <v>9</v>
      </c>
      <c r="L2" t="str">
        <f>M2&amp;" - "&amp;N2</f>
        <v>A0627000 - Inventori Bahan Dan Bekalan</v>
      </c>
      <c r="M2" t="s">
        <v>10</v>
      </c>
      <c r="N2" t="s">
        <v>11</v>
      </c>
      <c r="O2" t="s">
        <v>12</v>
      </c>
      <c r="P2" t="s">
        <v>11</v>
      </c>
    </row>
    <row r="3" spans="1:16" x14ac:dyDescent="0.25">
      <c r="A3" t="s">
        <v>7</v>
      </c>
      <c r="B3" t="s">
        <v>13</v>
      </c>
      <c r="H3" t="s">
        <v>14</v>
      </c>
      <c r="L3" t="str">
        <f t="shared" ref="L3:L54" si="0">M3&amp;" - "&amp;N3</f>
        <v>A0727000 - Inventori Bahan Dan Bekalan</v>
      </c>
      <c r="M3" t="s">
        <v>15</v>
      </c>
      <c r="N3" t="s">
        <v>11</v>
      </c>
      <c r="O3" t="s">
        <v>16</v>
      </c>
      <c r="P3" t="s">
        <v>11</v>
      </c>
    </row>
    <row r="4" spans="1:16" x14ac:dyDescent="0.25">
      <c r="A4" t="s">
        <v>7</v>
      </c>
      <c r="B4" t="s">
        <v>17</v>
      </c>
      <c r="H4" t="s">
        <v>18</v>
      </c>
      <c r="L4" t="str">
        <f t="shared" si="0"/>
        <v>A1431000 - Tanah</v>
      </c>
      <c r="M4" t="s">
        <v>19</v>
      </c>
      <c r="N4" t="s">
        <v>20</v>
      </c>
      <c r="O4" t="s">
        <v>21</v>
      </c>
      <c r="P4" t="s">
        <v>21</v>
      </c>
    </row>
    <row r="5" spans="1:16" x14ac:dyDescent="0.25">
      <c r="A5" t="s">
        <v>7</v>
      </c>
      <c r="B5" t="s">
        <v>22</v>
      </c>
      <c r="H5" t="s">
        <v>23</v>
      </c>
      <c r="L5" t="str">
        <f t="shared" si="0"/>
        <v>A1432000 - Kos Bangunan</v>
      </c>
      <c r="M5" t="s">
        <v>24</v>
      </c>
      <c r="N5" t="s">
        <v>25</v>
      </c>
      <c r="O5" t="s">
        <v>21</v>
      </c>
      <c r="P5" t="s">
        <v>21</v>
      </c>
    </row>
    <row r="6" spans="1:16" x14ac:dyDescent="0.25">
      <c r="A6" t="s">
        <v>7</v>
      </c>
      <c r="B6" t="s">
        <v>26</v>
      </c>
      <c r="H6" t="s">
        <v>27</v>
      </c>
      <c r="L6" t="str">
        <f t="shared" si="0"/>
        <v>A1433000 - Infrastruktur</v>
      </c>
      <c r="M6" t="s">
        <v>28</v>
      </c>
      <c r="N6" t="s">
        <v>29</v>
      </c>
      <c r="O6" t="s">
        <v>21</v>
      </c>
      <c r="P6" t="s">
        <v>21</v>
      </c>
    </row>
    <row r="7" spans="1:16" x14ac:dyDescent="0.25">
      <c r="A7" t="s">
        <v>30</v>
      </c>
      <c r="B7" t="s">
        <v>31</v>
      </c>
      <c r="L7" t="str">
        <f t="shared" si="0"/>
        <v xml:space="preserve">A1434000 - Kenderaan Dan Jentera </v>
      </c>
      <c r="M7" t="s">
        <v>32</v>
      </c>
      <c r="N7" t="s">
        <v>33</v>
      </c>
      <c r="O7" t="s">
        <v>21</v>
      </c>
      <c r="P7" t="s">
        <v>21</v>
      </c>
    </row>
    <row r="8" spans="1:16" x14ac:dyDescent="0.25">
      <c r="A8" t="s">
        <v>30</v>
      </c>
      <c r="B8" t="s">
        <v>34</v>
      </c>
      <c r="L8" t="str">
        <f t="shared" si="0"/>
        <v xml:space="preserve">A1435000 - Kelengkapan Dan Peralatan </v>
      </c>
      <c r="M8" t="s">
        <v>35</v>
      </c>
      <c r="N8" t="s">
        <v>36</v>
      </c>
      <c r="O8" t="s">
        <v>21</v>
      </c>
      <c r="P8" t="s">
        <v>21</v>
      </c>
    </row>
    <row r="9" spans="1:16" x14ac:dyDescent="0.25">
      <c r="A9" t="s">
        <v>37</v>
      </c>
      <c r="B9" t="s">
        <v>38</v>
      </c>
      <c r="L9" t="str">
        <f t="shared" si="0"/>
        <v>A1531000 - Tanah</v>
      </c>
      <c r="M9" t="s">
        <v>39</v>
      </c>
      <c r="N9" t="s">
        <v>20</v>
      </c>
      <c r="O9" t="s">
        <v>40</v>
      </c>
      <c r="P9" t="s">
        <v>41</v>
      </c>
    </row>
    <row r="10" spans="1:16" x14ac:dyDescent="0.25">
      <c r="A10" t="s">
        <v>37</v>
      </c>
      <c r="B10" t="s">
        <v>42</v>
      </c>
      <c r="L10" t="str">
        <f t="shared" si="0"/>
        <v>A1532000 - Bangunan</v>
      </c>
      <c r="M10" t="s">
        <v>43</v>
      </c>
      <c r="N10" t="s">
        <v>44</v>
      </c>
      <c r="O10" t="s">
        <v>40</v>
      </c>
      <c r="P10" t="s">
        <v>41</v>
      </c>
    </row>
    <row r="11" spans="1:16" x14ac:dyDescent="0.25">
      <c r="A11" t="s">
        <v>37</v>
      </c>
      <c r="B11" t="s">
        <v>45</v>
      </c>
      <c r="L11" t="str">
        <f t="shared" si="0"/>
        <v>A1533000 - Kemudahan</v>
      </c>
      <c r="M11" t="s">
        <v>46</v>
      </c>
      <c r="N11" t="s">
        <v>47</v>
      </c>
      <c r="O11" t="s">
        <v>40</v>
      </c>
      <c r="P11" t="s">
        <v>41</v>
      </c>
    </row>
    <row r="12" spans="1:16" x14ac:dyDescent="0.25">
      <c r="A12" t="s">
        <v>37</v>
      </c>
      <c r="B12" t="s">
        <v>48</v>
      </c>
      <c r="L12" t="str">
        <f t="shared" si="0"/>
        <v>A1534000 - Kenderaan Dan Jentera</v>
      </c>
      <c r="M12" t="s">
        <v>49</v>
      </c>
      <c r="N12" t="s">
        <v>50</v>
      </c>
      <c r="O12" t="s">
        <v>40</v>
      </c>
      <c r="P12" t="s">
        <v>41</v>
      </c>
    </row>
    <row r="13" spans="1:16" x14ac:dyDescent="0.25">
      <c r="A13" t="s">
        <v>37</v>
      </c>
      <c r="B13" t="s">
        <v>51</v>
      </c>
      <c r="L13" t="str">
        <f t="shared" si="0"/>
        <v xml:space="preserve">A1535000 - Kelengkapan Dan Peralatan </v>
      </c>
      <c r="M13" t="s">
        <v>52</v>
      </c>
      <c r="N13" t="s">
        <v>36</v>
      </c>
      <c r="O13" t="s">
        <v>40</v>
      </c>
      <c r="P13" t="s">
        <v>41</v>
      </c>
    </row>
    <row r="14" spans="1:16" x14ac:dyDescent="0.25">
      <c r="A14" t="s">
        <v>37</v>
      </c>
      <c r="B14" t="s">
        <v>53</v>
      </c>
      <c r="L14" t="str">
        <f t="shared" si="0"/>
        <v>A1832000 - Bangunan</v>
      </c>
      <c r="M14" t="s">
        <v>54</v>
      </c>
      <c r="N14" t="s">
        <v>44</v>
      </c>
      <c r="O14" t="s">
        <v>55</v>
      </c>
      <c r="P14" t="s">
        <v>56</v>
      </c>
    </row>
    <row r="15" spans="1:16" x14ac:dyDescent="0.25">
      <c r="A15" t="s">
        <v>37</v>
      </c>
      <c r="B15" t="s">
        <v>57</v>
      </c>
      <c r="L15" t="str">
        <f t="shared" si="0"/>
        <v>A1833000 - Infrastruktur</v>
      </c>
      <c r="M15" t="s">
        <v>58</v>
      </c>
      <c r="N15" t="s">
        <v>29</v>
      </c>
      <c r="O15" t="s">
        <v>55</v>
      </c>
      <c r="P15" t="s">
        <v>56</v>
      </c>
    </row>
    <row r="16" spans="1:16" x14ac:dyDescent="0.25">
      <c r="A16" t="s">
        <v>37</v>
      </c>
      <c r="B16" t="s">
        <v>59</v>
      </c>
      <c r="L16" t="str">
        <f t="shared" si="0"/>
        <v>A2032000 - Bangunan</v>
      </c>
      <c r="M16" t="s">
        <v>60</v>
      </c>
      <c r="N16" t="s">
        <v>44</v>
      </c>
      <c r="O16" t="s">
        <v>61</v>
      </c>
      <c r="P16" t="s">
        <v>62</v>
      </c>
    </row>
    <row r="17" spans="1:16" x14ac:dyDescent="0.25">
      <c r="A17" t="s">
        <v>37</v>
      </c>
      <c r="B17" t="s">
        <v>63</v>
      </c>
      <c r="L17" t="str">
        <f t="shared" si="0"/>
        <v>A2033000 - Infrastruktur</v>
      </c>
      <c r="M17" t="s">
        <v>64</v>
      </c>
      <c r="N17" t="s">
        <v>29</v>
      </c>
      <c r="O17" t="s">
        <v>61</v>
      </c>
      <c r="P17" t="s">
        <v>62</v>
      </c>
    </row>
    <row r="18" spans="1:16" x14ac:dyDescent="0.25">
      <c r="A18" t="s">
        <v>37</v>
      </c>
      <c r="B18" t="s">
        <v>65</v>
      </c>
      <c r="L18" t="str">
        <f t="shared" si="0"/>
        <v>A2039000 - Aset Tak Ketara</v>
      </c>
      <c r="M18" t="s">
        <v>66</v>
      </c>
      <c r="N18" t="s">
        <v>67</v>
      </c>
      <c r="O18" t="s">
        <v>61</v>
      </c>
      <c r="P18" t="s">
        <v>62</v>
      </c>
    </row>
    <row r="19" spans="1:16" x14ac:dyDescent="0.25">
      <c r="A19" t="s">
        <v>37</v>
      </c>
      <c r="B19" t="s">
        <v>68</v>
      </c>
      <c r="L19" t="str">
        <f t="shared" si="0"/>
        <v>A2231000 - Tanah</v>
      </c>
      <c r="M19" t="s">
        <v>69</v>
      </c>
      <c r="N19" t="s">
        <v>20</v>
      </c>
      <c r="O19" t="s">
        <v>70</v>
      </c>
      <c r="P19" t="s">
        <v>71</v>
      </c>
    </row>
    <row r="20" spans="1:16" x14ac:dyDescent="0.25">
      <c r="A20" t="s">
        <v>37</v>
      </c>
      <c r="B20" t="s">
        <v>72</v>
      </c>
      <c r="L20" t="str">
        <f t="shared" si="0"/>
        <v>A2232000 - Bangunan</v>
      </c>
      <c r="M20" t="s">
        <v>73</v>
      </c>
      <c r="N20" t="s">
        <v>44</v>
      </c>
      <c r="O20" t="s">
        <v>70</v>
      </c>
      <c r="P20" t="s">
        <v>71</v>
      </c>
    </row>
    <row r="21" spans="1:16" x14ac:dyDescent="0.25">
      <c r="A21" t="s">
        <v>37</v>
      </c>
      <c r="B21" t="s">
        <v>74</v>
      </c>
      <c r="L21" t="str">
        <f t="shared" si="0"/>
        <v>A2339000 - Aset Tak Ketara</v>
      </c>
      <c r="M21" t="s">
        <v>75</v>
      </c>
      <c r="N21" t="s">
        <v>67</v>
      </c>
      <c r="O21" t="s">
        <v>76</v>
      </c>
      <c r="P21" t="s">
        <v>67</v>
      </c>
    </row>
    <row r="22" spans="1:16" x14ac:dyDescent="0.25">
      <c r="A22" t="s">
        <v>37</v>
      </c>
      <c r="B22" t="s">
        <v>77</v>
      </c>
      <c r="L22" t="str">
        <f t="shared" si="0"/>
        <v>A2439000 - Aset Tak Ketara</v>
      </c>
      <c r="M22" t="s">
        <v>78</v>
      </c>
      <c r="N22" t="s">
        <v>67</v>
      </c>
      <c r="O22" t="s">
        <v>79</v>
      </c>
      <c r="P22" t="s">
        <v>67</v>
      </c>
    </row>
    <row r="23" spans="1:16" x14ac:dyDescent="0.25">
      <c r="A23" t="s">
        <v>37</v>
      </c>
      <c r="B23" t="s">
        <v>80</v>
      </c>
      <c r="L23" t="str">
        <f t="shared" si="0"/>
        <v>A2532000 - Bangunan</v>
      </c>
      <c r="M23" t="s">
        <v>81</v>
      </c>
      <c r="N23" t="s">
        <v>44</v>
      </c>
      <c r="O23" t="s">
        <v>82</v>
      </c>
      <c r="P23" t="s">
        <v>56</v>
      </c>
    </row>
    <row r="24" spans="1:16" x14ac:dyDescent="0.25">
      <c r="A24" t="s">
        <v>37</v>
      </c>
      <c r="B24" t="s">
        <v>83</v>
      </c>
      <c r="L24" t="str">
        <f t="shared" si="0"/>
        <v>A2533000 - Infrastruktur</v>
      </c>
      <c r="M24" t="s">
        <v>84</v>
      </c>
      <c r="N24" t="s">
        <v>29</v>
      </c>
      <c r="O24" t="s">
        <v>82</v>
      </c>
      <c r="P24" t="s">
        <v>56</v>
      </c>
    </row>
    <row r="25" spans="1:16" x14ac:dyDescent="0.25">
      <c r="A25" t="s">
        <v>37</v>
      </c>
      <c r="B25" t="s">
        <v>85</v>
      </c>
      <c r="L25" t="str">
        <f t="shared" si="0"/>
        <v>B0111000 - Gaji Dan Upahan</v>
      </c>
      <c r="M25" t="s">
        <v>86</v>
      </c>
      <c r="N25" t="s">
        <v>87</v>
      </c>
      <c r="O25" t="s">
        <v>88</v>
      </c>
      <c r="P25" t="s">
        <v>89</v>
      </c>
    </row>
    <row r="26" spans="1:16" x14ac:dyDescent="0.25">
      <c r="A26" t="s">
        <v>37</v>
      </c>
      <c r="B26" t="s">
        <v>90</v>
      </c>
      <c r="L26" t="str">
        <f t="shared" si="0"/>
        <v>B0112000 - Elaun Dan Imbuhan Tetap</v>
      </c>
      <c r="M26" t="s">
        <v>91</v>
      </c>
      <c r="N26" t="s">
        <v>92</v>
      </c>
      <c r="O26" t="s">
        <v>88</v>
      </c>
      <c r="P26" t="s">
        <v>89</v>
      </c>
    </row>
    <row r="27" spans="1:16" x14ac:dyDescent="0.25">
      <c r="A27" t="s">
        <v>37</v>
      </c>
      <c r="B27" t="s">
        <v>93</v>
      </c>
      <c r="L27" t="str">
        <f t="shared" si="0"/>
        <v>B0113000 - Sumbangan Berkanun</v>
      </c>
      <c r="M27" t="s">
        <v>94</v>
      </c>
      <c r="N27" t="s">
        <v>95</v>
      </c>
      <c r="O27" t="s">
        <v>88</v>
      </c>
      <c r="P27" t="s">
        <v>89</v>
      </c>
    </row>
    <row r="28" spans="1:16" x14ac:dyDescent="0.25">
      <c r="A28" t="s">
        <v>37</v>
      </c>
      <c r="B28" t="s">
        <v>96</v>
      </c>
      <c r="L28" t="str">
        <f t="shared" si="0"/>
        <v>B0114000 - Elaun Lebih Masa</v>
      </c>
      <c r="M28" t="s">
        <v>97</v>
      </c>
      <c r="N28" t="s">
        <v>98</v>
      </c>
      <c r="O28" t="s">
        <v>88</v>
      </c>
      <c r="P28" t="s">
        <v>89</v>
      </c>
    </row>
    <row r="29" spans="1:16" x14ac:dyDescent="0.25">
      <c r="A29" t="s">
        <v>37</v>
      </c>
      <c r="B29" t="s">
        <v>99</v>
      </c>
      <c r="L29" t="str">
        <f t="shared" si="0"/>
        <v>B0115000 - Faedah Kewangan</v>
      </c>
      <c r="M29" t="s">
        <v>100</v>
      </c>
      <c r="N29" t="s">
        <v>101</v>
      </c>
      <c r="O29" t="s">
        <v>88</v>
      </c>
      <c r="P29" t="s">
        <v>89</v>
      </c>
    </row>
    <row r="30" spans="1:16" x14ac:dyDescent="0.25">
      <c r="A30" t="s">
        <v>37</v>
      </c>
      <c r="B30" t="s">
        <v>102</v>
      </c>
      <c r="L30" t="str">
        <f t="shared" si="0"/>
        <v>B0117000 - Bayaran Imbuhan Tahunan Dan Bantuan Kewangan</v>
      </c>
      <c r="M30" t="s">
        <v>103</v>
      </c>
      <c r="N30" t="s">
        <v>104</v>
      </c>
      <c r="O30" t="s">
        <v>88</v>
      </c>
      <c r="P30" t="s">
        <v>89</v>
      </c>
    </row>
    <row r="31" spans="1:16" x14ac:dyDescent="0.25">
      <c r="A31" t="s">
        <v>37</v>
      </c>
      <c r="B31" t="s">
        <v>105</v>
      </c>
      <c r="L31" t="str">
        <f t="shared" si="0"/>
        <v>B0221000 - Perjalanan Dan Sara Hidup</v>
      </c>
      <c r="M31" t="s">
        <v>106</v>
      </c>
      <c r="N31" t="s">
        <v>107</v>
      </c>
      <c r="O31" t="s">
        <v>108</v>
      </c>
      <c r="P31" t="s">
        <v>108</v>
      </c>
    </row>
    <row r="32" spans="1:16" x14ac:dyDescent="0.25">
      <c r="A32" t="s">
        <v>37</v>
      </c>
      <c r="B32" t="s">
        <v>109</v>
      </c>
      <c r="L32" t="str">
        <f t="shared" si="0"/>
        <v>B0222000 - Pengangkutan Barang - Barang</v>
      </c>
      <c r="M32" t="s">
        <v>110</v>
      </c>
      <c r="N32" t="s">
        <v>111</v>
      </c>
      <c r="O32" t="s">
        <v>108</v>
      </c>
      <c r="P32" t="s">
        <v>108</v>
      </c>
    </row>
    <row r="33" spans="1:16" x14ac:dyDescent="0.25">
      <c r="A33" t="s">
        <v>37</v>
      </c>
      <c r="B33" t="s">
        <v>112</v>
      </c>
      <c r="L33" t="str">
        <f t="shared" si="0"/>
        <v>B0223000 - Perhubungan Dan Utiliti</v>
      </c>
      <c r="M33" t="s">
        <v>113</v>
      </c>
      <c r="N33" t="s">
        <v>114</v>
      </c>
      <c r="O33" t="s">
        <v>108</v>
      </c>
      <c r="P33" t="s">
        <v>108</v>
      </c>
    </row>
    <row r="34" spans="1:16" x14ac:dyDescent="0.25">
      <c r="A34" t="s">
        <v>37</v>
      </c>
      <c r="B34" t="s">
        <v>115</v>
      </c>
      <c r="L34" t="str">
        <f t="shared" si="0"/>
        <v>B0224000 - Sewaan</v>
      </c>
      <c r="M34" t="s">
        <v>116</v>
      </c>
      <c r="N34" t="s">
        <v>117</v>
      </c>
      <c r="O34" t="s">
        <v>108</v>
      </c>
      <c r="P34" t="s">
        <v>108</v>
      </c>
    </row>
    <row r="35" spans="1:16" x14ac:dyDescent="0.25">
      <c r="A35" t="s">
        <v>37</v>
      </c>
      <c r="B35" t="s">
        <v>118</v>
      </c>
      <c r="L35" t="str">
        <f t="shared" si="0"/>
        <v>B0225000 - Bahan - Bahan Makanan Dan Minuman</v>
      </c>
      <c r="M35" t="s">
        <v>119</v>
      </c>
      <c r="N35" t="s">
        <v>120</v>
      </c>
      <c r="O35" t="s">
        <v>108</v>
      </c>
      <c r="P35" t="s">
        <v>108</v>
      </c>
    </row>
    <row r="36" spans="1:16" x14ac:dyDescent="0.25">
      <c r="A36" t="s">
        <v>37</v>
      </c>
      <c r="B36" t="s">
        <v>121</v>
      </c>
      <c r="L36" t="str">
        <f t="shared" si="0"/>
        <v>B0226000 - Bekalan Bahan Mentah</v>
      </c>
      <c r="M36" t="s">
        <v>122</v>
      </c>
      <c r="N36" t="s">
        <v>123</v>
      </c>
      <c r="O36" t="s">
        <v>108</v>
      </c>
      <c r="P36" t="s">
        <v>108</v>
      </c>
    </row>
    <row r="37" spans="1:16" x14ac:dyDescent="0.25">
      <c r="A37" t="s">
        <v>37</v>
      </c>
      <c r="B37" t="s">
        <v>124</v>
      </c>
      <c r="L37" t="str">
        <f t="shared" si="0"/>
        <v>B0227000 - Bekalan Dan Bahan - Bahan Lain</v>
      </c>
      <c r="M37" t="s">
        <v>125</v>
      </c>
      <c r="N37" t="s">
        <v>126</v>
      </c>
      <c r="O37" t="s">
        <v>108</v>
      </c>
      <c r="P37" t="s">
        <v>108</v>
      </c>
    </row>
    <row r="38" spans="1:16" x14ac:dyDescent="0.25">
      <c r="A38" t="s">
        <v>37</v>
      </c>
      <c r="B38" t="s">
        <v>127</v>
      </c>
      <c r="L38" t="str">
        <f t="shared" si="0"/>
        <v xml:space="preserve">B0228000 - Penyelenggaraan Dan Pembaikan Kecil Yang Dibeli </v>
      </c>
      <c r="M38" t="s">
        <v>128</v>
      </c>
      <c r="N38" t="s">
        <v>129</v>
      </c>
      <c r="O38" t="s">
        <v>108</v>
      </c>
      <c r="P38" t="s">
        <v>108</v>
      </c>
    </row>
    <row r="39" spans="1:16" x14ac:dyDescent="0.25">
      <c r="A39" t="s">
        <v>37</v>
      </c>
      <c r="B39" t="s">
        <v>130</v>
      </c>
      <c r="L39" t="str">
        <f t="shared" si="0"/>
        <v>B0229000 - Perkhidmatan  Ikhtisas  Dan  Perkhidmatan  Lain  Yang Dibeli Dan Hospitaliti</v>
      </c>
      <c r="M39" t="s">
        <v>131</v>
      </c>
      <c r="N39" t="s">
        <v>132</v>
      </c>
      <c r="O39" t="s">
        <v>108</v>
      </c>
      <c r="P39" t="s">
        <v>108</v>
      </c>
    </row>
    <row r="40" spans="1:16" x14ac:dyDescent="0.25">
      <c r="A40" t="s">
        <v>37</v>
      </c>
      <c r="B40" t="s">
        <v>133</v>
      </c>
      <c r="L40" t="str">
        <f t="shared" si="0"/>
        <v>B0331000 - Tanah</v>
      </c>
      <c r="M40" t="s">
        <v>134</v>
      </c>
      <c r="N40" t="s">
        <v>20</v>
      </c>
      <c r="O40" t="s">
        <v>135</v>
      </c>
      <c r="P40" t="s">
        <v>135</v>
      </c>
    </row>
    <row r="41" spans="1:16" x14ac:dyDescent="0.25">
      <c r="A41" t="s">
        <v>37</v>
      </c>
      <c r="B41" t="s">
        <v>136</v>
      </c>
      <c r="L41" t="str">
        <f t="shared" si="0"/>
        <v>B0332000 - Bangunan Dan Pembaikan Bangunan</v>
      </c>
      <c r="M41" t="s">
        <v>137</v>
      </c>
      <c r="N41" t="s">
        <v>138</v>
      </c>
      <c r="O41" t="s">
        <v>135</v>
      </c>
      <c r="P41" t="s">
        <v>135</v>
      </c>
    </row>
    <row r="42" spans="1:16" x14ac:dyDescent="0.25">
      <c r="A42" t="s">
        <v>37</v>
      </c>
      <c r="B42" t="s">
        <v>139</v>
      </c>
      <c r="L42" t="str">
        <f t="shared" si="0"/>
        <v>B0333000 - Infrastruktur Dan Pembaikan Infrastruktur</v>
      </c>
      <c r="M42" t="s">
        <v>140</v>
      </c>
      <c r="N42" t="s">
        <v>141</v>
      </c>
      <c r="O42" t="s">
        <v>135</v>
      </c>
      <c r="P42" t="s">
        <v>135</v>
      </c>
    </row>
    <row r="43" spans="1:16" x14ac:dyDescent="0.25">
      <c r="A43" t="s">
        <v>37</v>
      </c>
      <c r="B43" t="s">
        <v>142</v>
      </c>
      <c r="L43" t="str">
        <f t="shared" si="0"/>
        <v>B0334000 - Kenderaan Dan Jentera</v>
      </c>
      <c r="M43" t="s">
        <v>143</v>
      </c>
      <c r="N43" t="s">
        <v>50</v>
      </c>
      <c r="O43" t="s">
        <v>135</v>
      </c>
      <c r="P43" t="s">
        <v>135</v>
      </c>
    </row>
    <row r="44" spans="1:16" x14ac:dyDescent="0.25">
      <c r="A44" t="s">
        <v>37</v>
      </c>
      <c r="B44" t="s">
        <v>144</v>
      </c>
      <c r="L44" t="str">
        <f t="shared" si="0"/>
        <v>B0335000 - Kelengkapan Dan Peralatan</v>
      </c>
      <c r="M44" t="s">
        <v>145</v>
      </c>
      <c r="N44" t="s">
        <v>146</v>
      </c>
      <c r="O44" t="s">
        <v>135</v>
      </c>
      <c r="P44" t="s">
        <v>135</v>
      </c>
    </row>
    <row r="45" spans="1:16" x14ac:dyDescent="0.25">
      <c r="A45" t="s">
        <v>37</v>
      </c>
      <c r="B45" t="s">
        <v>147</v>
      </c>
      <c r="L45" t="str">
        <f t="shared" si="0"/>
        <v>B0339000 - Aset Tak Ketara</v>
      </c>
      <c r="M45" t="s">
        <v>148</v>
      </c>
      <c r="N45" t="s">
        <v>67</v>
      </c>
      <c r="O45" t="s">
        <v>135</v>
      </c>
      <c r="P45" t="s">
        <v>135</v>
      </c>
    </row>
    <row r="46" spans="1:16" x14ac:dyDescent="0.25">
      <c r="A46" t="s">
        <v>37</v>
      </c>
      <c r="B46" t="s">
        <v>149</v>
      </c>
      <c r="L46" t="str">
        <f t="shared" si="0"/>
        <v xml:space="preserve">B0441000 - Biasiswa, Dermasiswa Dan Bantuan Pelajaran </v>
      </c>
      <c r="M46" t="s">
        <v>150</v>
      </c>
      <c r="N46" t="s">
        <v>151</v>
      </c>
      <c r="O46" t="s">
        <v>152</v>
      </c>
      <c r="P46" t="s">
        <v>153</v>
      </c>
    </row>
    <row r="47" spans="1:16" x14ac:dyDescent="0.25">
      <c r="A47" t="s">
        <v>37</v>
      </c>
      <c r="B47" t="s">
        <v>154</v>
      </c>
      <c r="L47" t="str">
        <f t="shared" si="0"/>
        <v>B0442000 - Pemberian Dalam Negeri</v>
      </c>
      <c r="M47" t="s">
        <v>155</v>
      </c>
      <c r="N47" t="s">
        <v>156</v>
      </c>
      <c r="O47" t="s">
        <v>152</v>
      </c>
      <c r="P47" t="s">
        <v>153</v>
      </c>
    </row>
    <row r="48" spans="1:16" x14ac:dyDescent="0.25">
      <c r="A48" t="s">
        <v>37</v>
      </c>
      <c r="B48" t="s">
        <v>157</v>
      </c>
      <c r="L48" t="str">
        <f t="shared" si="0"/>
        <v xml:space="preserve">B0444000 - Tuntutan Insurans Dan Pampasan </v>
      </c>
      <c r="M48" t="s">
        <v>158</v>
      </c>
      <c r="N48" t="s">
        <v>159</v>
      </c>
      <c r="O48" t="s">
        <v>152</v>
      </c>
      <c r="P48" t="s">
        <v>153</v>
      </c>
    </row>
    <row r="49" spans="1:16" x14ac:dyDescent="0.25">
      <c r="A49" t="s">
        <v>37</v>
      </c>
      <c r="B49" t="s">
        <v>160</v>
      </c>
      <c r="L49" t="str">
        <f t="shared" si="0"/>
        <v>B0445000 - Kos Kewangan</v>
      </c>
      <c r="M49" t="s">
        <v>161</v>
      </c>
      <c r="N49" t="s">
        <v>162</v>
      </c>
      <c r="O49" t="s">
        <v>152</v>
      </c>
      <c r="P49" t="s">
        <v>153</v>
      </c>
    </row>
    <row r="50" spans="1:16" x14ac:dyDescent="0.25">
      <c r="A50" t="s">
        <v>37</v>
      </c>
      <c r="B50" t="s">
        <v>163</v>
      </c>
      <c r="L50" t="str">
        <f t="shared" si="0"/>
        <v xml:space="preserve">B0447000 - Ganjaran </v>
      </c>
      <c r="M50" t="s">
        <v>164</v>
      </c>
      <c r="N50" t="s">
        <v>165</v>
      </c>
      <c r="O50" t="s">
        <v>152</v>
      </c>
      <c r="P50" t="s">
        <v>153</v>
      </c>
    </row>
    <row r="51" spans="1:16" x14ac:dyDescent="0.25">
      <c r="A51" t="s">
        <v>37</v>
      </c>
      <c r="B51" t="s">
        <v>166</v>
      </c>
      <c r="L51" t="str">
        <f t="shared" si="0"/>
        <v>B0448000 - Gantian Cuti Rehat</v>
      </c>
      <c r="M51" t="s">
        <v>167</v>
      </c>
      <c r="N51" t="s">
        <v>168</v>
      </c>
      <c r="O51" t="s">
        <v>152</v>
      </c>
      <c r="P51" t="s">
        <v>153</v>
      </c>
    </row>
    <row r="52" spans="1:16" x14ac:dyDescent="0.25">
      <c r="A52" t="s">
        <v>37</v>
      </c>
      <c r="B52" t="s">
        <v>169</v>
      </c>
      <c r="L52" t="str">
        <f t="shared" si="0"/>
        <v>B0552000 - Bayaran–Bayaran Lain</v>
      </c>
      <c r="M52" t="s">
        <v>170</v>
      </c>
      <c r="N52" t="s">
        <v>171</v>
      </c>
      <c r="O52" t="s">
        <v>172</v>
      </c>
      <c r="P52" t="s">
        <v>172</v>
      </c>
    </row>
    <row r="53" spans="1:16" x14ac:dyDescent="0.25">
      <c r="A53" t="s">
        <v>37</v>
      </c>
      <c r="B53" t="s">
        <v>173</v>
      </c>
      <c r="L53" t="str">
        <f t="shared" si="0"/>
        <v>B0627000 - Stok Universiti</v>
      </c>
      <c r="M53" t="s">
        <v>174</v>
      </c>
      <c r="N53" t="s">
        <v>175</v>
      </c>
      <c r="O53" t="s">
        <v>176</v>
      </c>
      <c r="P53" t="s">
        <v>177</v>
      </c>
    </row>
    <row r="54" spans="1:16" x14ac:dyDescent="0.25">
      <c r="A54" t="s">
        <v>37</v>
      </c>
      <c r="B54" t="s">
        <v>178</v>
      </c>
      <c r="L54" t="str">
        <f t="shared" si="0"/>
        <v>B0727000 - Stok Universiti</v>
      </c>
      <c r="M54" t="s">
        <v>179</v>
      </c>
      <c r="N54" t="s">
        <v>175</v>
      </c>
      <c r="O54" t="s">
        <v>16</v>
      </c>
      <c r="P54" t="s">
        <v>11</v>
      </c>
    </row>
    <row r="55" spans="1:16" x14ac:dyDescent="0.25">
      <c r="A55" t="s">
        <v>37</v>
      </c>
      <c r="B55" t="s">
        <v>180</v>
      </c>
    </row>
    <row r="56" spans="1:16" x14ac:dyDescent="0.25">
      <c r="A56" t="s">
        <v>37</v>
      </c>
      <c r="B56" t="s">
        <v>181</v>
      </c>
    </row>
    <row r="57" spans="1:16" x14ac:dyDescent="0.25">
      <c r="A57" t="s">
        <v>37</v>
      </c>
      <c r="B57" t="s">
        <v>182</v>
      </c>
    </row>
    <row r="58" spans="1:16" x14ac:dyDescent="0.25">
      <c r="A58" t="s">
        <v>37</v>
      </c>
      <c r="B58" t="s">
        <v>183</v>
      </c>
    </row>
    <row r="59" spans="1:16" x14ac:dyDescent="0.25">
      <c r="A59" t="s">
        <v>37</v>
      </c>
      <c r="B59" t="s">
        <v>184</v>
      </c>
    </row>
    <row r="60" spans="1:16" x14ac:dyDescent="0.25">
      <c r="A60" t="s">
        <v>37</v>
      </c>
      <c r="B60" t="s">
        <v>185</v>
      </c>
    </row>
    <row r="61" spans="1:16" x14ac:dyDescent="0.25">
      <c r="A61" t="s">
        <v>37</v>
      </c>
      <c r="B61" t="s">
        <v>186</v>
      </c>
    </row>
    <row r="62" spans="1:16" x14ac:dyDescent="0.25">
      <c r="A62" t="s">
        <v>37</v>
      </c>
      <c r="B62" t="s">
        <v>187</v>
      </c>
    </row>
    <row r="63" spans="1:16" x14ac:dyDescent="0.25">
      <c r="A63" t="s">
        <v>37</v>
      </c>
      <c r="B63" t="s">
        <v>188</v>
      </c>
    </row>
    <row r="64" spans="1:16" x14ac:dyDescent="0.25">
      <c r="A64" t="s">
        <v>37</v>
      </c>
      <c r="B64" t="s">
        <v>189</v>
      </c>
    </row>
    <row r="65" spans="1:2" x14ac:dyDescent="0.25">
      <c r="A65" t="s">
        <v>37</v>
      </c>
      <c r="B65" t="s">
        <v>190</v>
      </c>
    </row>
    <row r="66" spans="1:2" x14ac:dyDescent="0.25">
      <c r="A66" t="s">
        <v>37</v>
      </c>
      <c r="B66" t="s">
        <v>191</v>
      </c>
    </row>
    <row r="67" spans="1:2" x14ac:dyDescent="0.25">
      <c r="A67" t="s">
        <v>37</v>
      </c>
      <c r="B67" t="s">
        <v>192</v>
      </c>
    </row>
    <row r="68" spans="1:2" x14ac:dyDescent="0.25">
      <c r="A68" t="s">
        <v>37</v>
      </c>
      <c r="B68" t="s">
        <v>193</v>
      </c>
    </row>
    <row r="69" spans="1:2" x14ac:dyDescent="0.25">
      <c r="A69" t="s">
        <v>37</v>
      </c>
      <c r="B69" t="s">
        <v>194</v>
      </c>
    </row>
    <row r="70" spans="1:2" x14ac:dyDescent="0.25">
      <c r="A70" t="s">
        <v>37</v>
      </c>
      <c r="B70" t="s">
        <v>195</v>
      </c>
    </row>
    <row r="71" spans="1:2" x14ac:dyDescent="0.25">
      <c r="A71" t="s">
        <v>37</v>
      </c>
      <c r="B71" t="s">
        <v>196</v>
      </c>
    </row>
    <row r="72" spans="1:2" x14ac:dyDescent="0.25">
      <c r="A72" t="s">
        <v>37</v>
      </c>
      <c r="B72" t="s">
        <v>197</v>
      </c>
    </row>
    <row r="73" spans="1:2" x14ac:dyDescent="0.25">
      <c r="A73" t="s">
        <v>37</v>
      </c>
      <c r="B73" t="s">
        <v>198</v>
      </c>
    </row>
    <row r="74" spans="1:2" x14ac:dyDescent="0.25">
      <c r="A74" t="s">
        <v>37</v>
      </c>
      <c r="B74" t="s">
        <v>199</v>
      </c>
    </row>
    <row r="75" spans="1:2" x14ac:dyDescent="0.25">
      <c r="A75" t="s">
        <v>37</v>
      </c>
      <c r="B75" t="s">
        <v>200</v>
      </c>
    </row>
    <row r="76" spans="1:2" x14ac:dyDescent="0.25">
      <c r="A76" t="s">
        <v>37</v>
      </c>
      <c r="B76" t="s">
        <v>201</v>
      </c>
    </row>
    <row r="77" spans="1:2" x14ac:dyDescent="0.25">
      <c r="A77" t="s">
        <v>37</v>
      </c>
      <c r="B77" t="s">
        <v>202</v>
      </c>
    </row>
    <row r="78" spans="1:2" x14ac:dyDescent="0.25">
      <c r="A78" t="s">
        <v>37</v>
      </c>
      <c r="B78" t="s">
        <v>203</v>
      </c>
    </row>
    <row r="79" spans="1:2" x14ac:dyDescent="0.25">
      <c r="A79" t="s">
        <v>37</v>
      </c>
      <c r="B79" t="s">
        <v>204</v>
      </c>
    </row>
    <row r="80" spans="1:2" x14ac:dyDescent="0.25">
      <c r="A80" t="s">
        <v>37</v>
      </c>
      <c r="B80" t="s">
        <v>205</v>
      </c>
    </row>
    <row r="81" spans="1:2" x14ac:dyDescent="0.25">
      <c r="A81" t="s">
        <v>37</v>
      </c>
      <c r="B81" t="s">
        <v>206</v>
      </c>
    </row>
    <row r="82" spans="1:2" x14ac:dyDescent="0.25">
      <c r="A82" t="s">
        <v>37</v>
      </c>
      <c r="B82" t="s">
        <v>207</v>
      </c>
    </row>
    <row r="83" spans="1:2" x14ac:dyDescent="0.25">
      <c r="A83" t="s">
        <v>37</v>
      </c>
      <c r="B83" t="s">
        <v>208</v>
      </c>
    </row>
    <row r="84" spans="1:2" x14ac:dyDescent="0.25">
      <c r="A84" t="s">
        <v>37</v>
      </c>
      <c r="B84" t="s">
        <v>209</v>
      </c>
    </row>
    <row r="85" spans="1:2" x14ac:dyDescent="0.25">
      <c r="A85" t="s">
        <v>37</v>
      </c>
      <c r="B85" t="s">
        <v>210</v>
      </c>
    </row>
    <row r="86" spans="1:2" x14ac:dyDescent="0.25">
      <c r="A86" t="s">
        <v>37</v>
      </c>
      <c r="B86" t="s">
        <v>211</v>
      </c>
    </row>
    <row r="87" spans="1:2" x14ac:dyDescent="0.25">
      <c r="A87" t="s">
        <v>37</v>
      </c>
      <c r="B87" t="s">
        <v>212</v>
      </c>
    </row>
    <row r="88" spans="1:2" x14ac:dyDescent="0.25">
      <c r="A88" t="s">
        <v>37</v>
      </c>
      <c r="B88" t="s">
        <v>213</v>
      </c>
    </row>
    <row r="89" spans="1:2" x14ac:dyDescent="0.25">
      <c r="A89" t="s">
        <v>37</v>
      </c>
      <c r="B89" t="s">
        <v>214</v>
      </c>
    </row>
    <row r="90" spans="1:2" x14ac:dyDescent="0.25">
      <c r="A90" t="s">
        <v>37</v>
      </c>
      <c r="B90" t="s">
        <v>215</v>
      </c>
    </row>
    <row r="91" spans="1:2" x14ac:dyDescent="0.25">
      <c r="A91" t="s">
        <v>37</v>
      </c>
      <c r="B91" t="s">
        <v>216</v>
      </c>
    </row>
    <row r="92" spans="1:2" x14ac:dyDescent="0.25">
      <c r="A92" t="s">
        <v>37</v>
      </c>
      <c r="B92" t="s">
        <v>217</v>
      </c>
    </row>
    <row r="93" spans="1:2" x14ac:dyDescent="0.25">
      <c r="A93" t="s">
        <v>37</v>
      </c>
      <c r="B93" t="s">
        <v>218</v>
      </c>
    </row>
    <row r="94" spans="1:2" x14ac:dyDescent="0.25">
      <c r="A94" t="s">
        <v>37</v>
      </c>
      <c r="B94" t="s">
        <v>219</v>
      </c>
    </row>
    <row r="95" spans="1:2" x14ac:dyDescent="0.25">
      <c r="A95" t="s">
        <v>37</v>
      </c>
      <c r="B95" t="s">
        <v>220</v>
      </c>
    </row>
    <row r="96" spans="1:2" x14ac:dyDescent="0.25">
      <c r="A96" t="s">
        <v>37</v>
      </c>
      <c r="B96" t="s">
        <v>221</v>
      </c>
    </row>
    <row r="97" spans="1:2" x14ac:dyDescent="0.25">
      <c r="A97" t="s">
        <v>37</v>
      </c>
      <c r="B97" t="s">
        <v>222</v>
      </c>
    </row>
    <row r="98" spans="1:2" x14ac:dyDescent="0.25">
      <c r="A98" t="s">
        <v>37</v>
      </c>
      <c r="B98" t="s">
        <v>223</v>
      </c>
    </row>
    <row r="99" spans="1:2" x14ac:dyDescent="0.25">
      <c r="A99" t="s">
        <v>37</v>
      </c>
      <c r="B99" t="s">
        <v>224</v>
      </c>
    </row>
    <row r="100" spans="1:2" x14ac:dyDescent="0.25">
      <c r="A100" t="s">
        <v>37</v>
      </c>
      <c r="B100" t="s">
        <v>225</v>
      </c>
    </row>
    <row r="101" spans="1:2" x14ac:dyDescent="0.25">
      <c r="A101" t="s">
        <v>37</v>
      </c>
      <c r="B101" t="s">
        <v>226</v>
      </c>
    </row>
    <row r="102" spans="1:2" x14ac:dyDescent="0.25">
      <c r="A102" t="s">
        <v>37</v>
      </c>
      <c r="B102" t="s">
        <v>227</v>
      </c>
    </row>
    <row r="103" spans="1:2" x14ac:dyDescent="0.25">
      <c r="A103" t="s">
        <v>37</v>
      </c>
      <c r="B103" t="s">
        <v>228</v>
      </c>
    </row>
    <row r="104" spans="1:2" x14ac:dyDescent="0.25">
      <c r="A104" t="s">
        <v>37</v>
      </c>
      <c r="B104" t="s">
        <v>229</v>
      </c>
    </row>
    <row r="105" spans="1:2" x14ac:dyDescent="0.25">
      <c r="A105" t="s">
        <v>230</v>
      </c>
      <c r="B105" t="s">
        <v>231</v>
      </c>
    </row>
    <row r="106" spans="1:2" x14ac:dyDescent="0.25">
      <c r="A106" t="s">
        <v>230</v>
      </c>
      <c r="B106" t="s">
        <v>232</v>
      </c>
    </row>
    <row r="107" spans="1:2" x14ac:dyDescent="0.25">
      <c r="A107" t="s">
        <v>230</v>
      </c>
      <c r="B107" t="s">
        <v>233</v>
      </c>
    </row>
    <row r="108" spans="1:2" x14ac:dyDescent="0.25">
      <c r="A108" t="s">
        <v>230</v>
      </c>
      <c r="B108" t="s">
        <v>234</v>
      </c>
    </row>
    <row r="109" spans="1:2" x14ac:dyDescent="0.25">
      <c r="A109" t="s">
        <v>230</v>
      </c>
      <c r="B109" t="s">
        <v>235</v>
      </c>
    </row>
    <row r="110" spans="1:2" x14ac:dyDescent="0.25">
      <c r="A110" t="s">
        <v>230</v>
      </c>
      <c r="B110" t="s">
        <v>236</v>
      </c>
    </row>
    <row r="111" spans="1:2" x14ac:dyDescent="0.25">
      <c r="A111" t="s">
        <v>230</v>
      </c>
      <c r="B111" t="s">
        <v>237</v>
      </c>
    </row>
    <row r="112" spans="1:2" x14ac:dyDescent="0.25">
      <c r="A112" t="s">
        <v>230</v>
      </c>
      <c r="B112" t="s">
        <v>238</v>
      </c>
    </row>
    <row r="113" spans="1:2" x14ac:dyDescent="0.25">
      <c r="A113" t="s">
        <v>230</v>
      </c>
      <c r="B113" t="s">
        <v>239</v>
      </c>
    </row>
    <row r="114" spans="1:2" x14ac:dyDescent="0.25">
      <c r="A114" t="s">
        <v>230</v>
      </c>
      <c r="B114" t="s">
        <v>240</v>
      </c>
    </row>
    <row r="115" spans="1:2" x14ac:dyDescent="0.25">
      <c r="A115" t="s">
        <v>230</v>
      </c>
      <c r="B115" t="s">
        <v>241</v>
      </c>
    </row>
    <row r="116" spans="1:2" x14ac:dyDescent="0.25">
      <c r="A116" t="s">
        <v>230</v>
      </c>
      <c r="B116" t="s">
        <v>242</v>
      </c>
    </row>
    <row r="117" spans="1:2" x14ac:dyDescent="0.25">
      <c r="A117" t="s">
        <v>230</v>
      </c>
      <c r="B117" t="s">
        <v>243</v>
      </c>
    </row>
    <row r="118" spans="1:2" x14ac:dyDescent="0.25">
      <c r="A118" t="s">
        <v>230</v>
      </c>
      <c r="B118" t="s">
        <v>244</v>
      </c>
    </row>
    <row r="119" spans="1:2" x14ac:dyDescent="0.25">
      <c r="A119" t="s">
        <v>230</v>
      </c>
      <c r="B119" t="s">
        <v>245</v>
      </c>
    </row>
    <row r="120" spans="1:2" x14ac:dyDescent="0.25">
      <c r="A120" t="s">
        <v>230</v>
      </c>
      <c r="B120" t="s">
        <v>246</v>
      </c>
    </row>
    <row r="121" spans="1:2" x14ac:dyDescent="0.25">
      <c r="A121" t="s">
        <v>230</v>
      </c>
      <c r="B121" t="s">
        <v>247</v>
      </c>
    </row>
    <row r="122" spans="1:2" x14ac:dyDescent="0.25">
      <c r="A122" t="s">
        <v>230</v>
      </c>
      <c r="B122" t="s">
        <v>248</v>
      </c>
    </row>
    <row r="123" spans="1:2" x14ac:dyDescent="0.25">
      <c r="A123" t="s">
        <v>230</v>
      </c>
      <c r="B123" t="s">
        <v>249</v>
      </c>
    </row>
    <row r="124" spans="1:2" x14ac:dyDescent="0.25">
      <c r="A124" t="s">
        <v>230</v>
      </c>
      <c r="B124" t="s">
        <v>250</v>
      </c>
    </row>
    <row r="125" spans="1:2" x14ac:dyDescent="0.25">
      <c r="A125" t="s">
        <v>230</v>
      </c>
      <c r="B125" t="s">
        <v>251</v>
      </c>
    </row>
    <row r="126" spans="1:2" x14ac:dyDescent="0.25">
      <c r="A126" t="s">
        <v>230</v>
      </c>
      <c r="B126" t="s">
        <v>252</v>
      </c>
    </row>
    <row r="127" spans="1:2" x14ac:dyDescent="0.25">
      <c r="A127" t="s">
        <v>230</v>
      </c>
      <c r="B127" t="s">
        <v>253</v>
      </c>
    </row>
    <row r="128" spans="1:2" x14ac:dyDescent="0.25">
      <c r="A128" t="s">
        <v>230</v>
      </c>
      <c r="B128" t="s">
        <v>254</v>
      </c>
    </row>
    <row r="129" spans="1:2" x14ac:dyDescent="0.25">
      <c r="A129" t="s">
        <v>230</v>
      </c>
      <c r="B129" t="s">
        <v>255</v>
      </c>
    </row>
    <row r="130" spans="1:2" x14ac:dyDescent="0.25">
      <c r="A130" t="s">
        <v>230</v>
      </c>
      <c r="B130" t="s">
        <v>256</v>
      </c>
    </row>
    <row r="131" spans="1:2" x14ac:dyDescent="0.25">
      <c r="A131" t="s">
        <v>230</v>
      </c>
      <c r="B131" t="s">
        <v>257</v>
      </c>
    </row>
    <row r="132" spans="1:2" x14ac:dyDescent="0.25">
      <c r="A132" t="s">
        <v>230</v>
      </c>
      <c r="B132" t="s">
        <v>258</v>
      </c>
    </row>
    <row r="133" spans="1:2" x14ac:dyDescent="0.25">
      <c r="A133" t="s">
        <v>230</v>
      </c>
      <c r="B133" t="s">
        <v>259</v>
      </c>
    </row>
    <row r="134" spans="1:2" x14ac:dyDescent="0.25">
      <c r="A134" t="s">
        <v>230</v>
      </c>
      <c r="B134" t="s">
        <v>260</v>
      </c>
    </row>
    <row r="135" spans="1:2" x14ac:dyDescent="0.25">
      <c r="A135" t="s">
        <v>230</v>
      </c>
      <c r="B135" t="s">
        <v>261</v>
      </c>
    </row>
    <row r="136" spans="1:2" x14ac:dyDescent="0.25">
      <c r="A136" t="s">
        <v>230</v>
      </c>
      <c r="B136" t="s">
        <v>262</v>
      </c>
    </row>
    <row r="137" spans="1:2" x14ac:dyDescent="0.25">
      <c r="A137" t="s">
        <v>230</v>
      </c>
      <c r="B137" t="s">
        <v>263</v>
      </c>
    </row>
    <row r="138" spans="1:2" x14ac:dyDescent="0.25">
      <c r="A138" t="s">
        <v>264</v>
      </c>
      <c r="B138" t="s">
        <v>265</v>
      </c>
    </row>
    <row r="139" spans="1:2" x14ac:dyDescent="0.25">
      <c r="A139" t="s">
        <v>264</v>
      </c>
      <c r="B139" t="s">
        <v>266</v>
      </c>
    </row>
    <row r="140" spans="1:2" x14ac:dyDescent="0.25">
      <c r="A140" t="s">
        <v>264</v>
      </c>
      <c r="B140" t="s">
        <v>267</v>
      </c>
    </row>
    <row r="141" spans="1:2" x14ac:dyDescent="0.25">
      <c r="A141" t="s">
        <v>264</v>
      </c>
      <c r="B141" t="s">
        <v>268</v>
      </c>
    </row>
    <row r="142" spans="1:2" x14ac:dyDescent="0.25">
      <c r="A142" t="s">
        <v>264</v>
      </c>
      <c r="B142" t="s">
        <v>269</v>
      </c>
    </row>
    <row r="143" spans="1:2" x14ac:dyDescent="0.25">
      <c r="A143" t="s">
        <v>264</v>
      </c>
      <c r="B143" t="s">
        <v>270</v>
      </c>
    </row>
    <row r="144" spans="1:2" x14ac:dyDescent="0.25">
      <c r="A144" t="s">
        <v>264</v>
      </c>
      <c r="B144" t="s">
        <v>271</v>
      </c>
    </row>
    <row r="145" spans="1:2" x14ac:dyDescent="0.25">
      <c r="A145" t="s">
        <v>264</v>
      </c>
      <c r="B145" t="s">
        <v>272</v>
      </c>
    </row>
    <row r="146" spans="1:2" x14ac:dyDescent="0.25">
      <c r="A146" t="s">
        <v>264</v>
      </c>
      <c r="B146" t="s">
        <v>273</v>
      </c>
    </row>
    <row r="147" spans="1:2" x14ac:dyDescent="0.25">
      <c r="A147" t="s">
        <v>264</v>
      </c>
      <c r="B147" t="s">
        <v>274</v>
      </c>
    </row>
    <row r="148" spans="1:2" x14ac:dyDescent="0.25">
      <c r="A148" t="s">
        <v>264</v>
      </c>
      <c r="B148" t="s">
        <v>275</v>
      </c>
    </row>
    <row r="149" spans="1:2" x14ac:dyDescent="0.25">
      <c r="A149" t="s">
        <v>264</v>
      </c>
      <c r="B149" t="s">
        <v>276</v>
      </c>
    </row>
    <row r="150" spans="1:2" x14ac:dyDescent="0.25">
      <c r="A150" t="s">
        <v>264</v>
      </c>
      <c r="B150" t="s">
        <v>277</v>
      </c>
    </row>
    <row r="151" spans="1:2" x14ac:dyDescent="0.25">
      <c r="A151" t="s">
        <v>264</v>
      </c>
      <c r="B151" t="s">
        <v>242</v>
      </c>
    </row>
    <row r="152" spans="1:2" x14ac:dyDescent="0.25">
      <c r="A152" t="s">
        <v>264</v>
      </c>
      <c r="B152" t="s">
        <v>278</v>
      </c>
    </row>
    <row r="153" spans="1:2" x14ac:dyDescent="0.25">
      <c r="A153" t="s">
        <v>264</v>
      </c>
      <c r="B153" t="s">
        <v>279</v>
      </c>
    </row>
    <row r="154" spans="1:2" x14ac:dyDescent="0.25">
      <c r="A154" t="s">
        <v>264</v>
      </c>
      <c r="B154" t="s">
        <v>280</v>
      </c>
    </row>
    <row r="155" spans="1:2" x14ac:dyDescent="0.25">
      <c r="A155" t="s">
        <v>264</v>
      </c>
      <c r="B155" t="s">
        <v>281</v>
      </c>
    </row>
    <row r="156" spans="1:2" x14ac:dyDescent="0.25">
      <c r="A156" t="s">
        <v>264</v>
      </c>
      <c r="B156" t="s">
        <v>282</v>
      </c>
    </row>
    <row r="157" spans="1:2" x14ac:dyDescent="0.25">
      <c r="A157" t="s">
        <v>264</v>
      </c>
      <c r="B157" t="s">
        <v>283</v>
      </c>
    </row>
    <row r="158" spans="1:2" x14ac:dyDescent="0.25">
      <c r="A158" t="s">
        <v>264</v>
      </c>
      <c r="B158" t="s">
        <v>284</v>
      </c>
    </row>
    <row r="159" spans="1:2" x14ac:dyDescent="0.25">
      <c r="A159" t="s">
        <v>264</v>
      </c>
      <c r="B159" t="s">
        <v>285</v>
      </c>
    </row>
    <row r="160" spans="1:2" x14ac:dyDescent="0.25">
      <c r="A160" t="s">
        <v>264</v>
      </c>
      <c r="B160" t="s">
        <v>286</v>
      </c>
    </row>
    <row r="161" spans="1:2" x14ac:dyDescent="0.25">
      <c r="A161" t="s">
        <v>264</v>
      </c>
      <c r="B161" t="s">
        <v>287</v>
      </c>
    </row>
    <row r="162" spans="1:2" x14ac:dyDescent="0.25">
      <c r="A162" t="s">
        <v>264</v>
      </c>
      <c r="B162" t="s">
        <v>288</v>
      </c>
    </row>
    <row r="163" spans="1:2" x14ac:dyDescent="0.25">
      <c r="A163" t="s">
        <v>264</v>
      </c>
      <c r="B163" t="s">
        <v>289</v>
      </c>
    </row>
    <row r="164" spans="1:2" x14ac:dyDescent="0.25">
      <c r="A164" t="s">
        <v>264</v>
      </c>
      <c r="B164" t="s">
        <v>290</v>
      </c>
    </row>
    <row r="165" spans="1:2" x14ac:dyDescent="0.25">
      <c r="A165" t="s">
        <v>264</v>
      </c>
      <c r="B165" t="s">
        <v>291</v>
      </c>
    </row>
    <row r="166" spans="1:2" x14ac:dyDescent="0.25">
      <c r="A166" t="s">
        <v>264</v>
      </c>
      <c r="B166" t="s">
        <v>292</v>
      </c>
    </row>
    <row r="167" spans="1:2" x14ac:dyDescent="0.25">
      <c r="A167" t="s">
        <v>264</v>
      </c>
      <c r="B167" t="s">
        <v>293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Viremen</vt:lpstr>
      <vt:lpstr>Rujukan</vt:lpstr>
      <vt:lpstr>Viremen!Print_Area</vt:lpstr>
      <vt:lpstr>USMHU</vt:lpstr>
      <vt:lpstr>USMIP</vt:lpstr>
      <vt:lpstr>USMKI</vt:lpstr>
      <vt:lpstr>USMKJ</vt:lpstr>
      <vt:lpstr>USMKK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JBendKK</dc:creator>
  <cp:lastModifiedBy>shaifullah.kerja a</cp:lastModifiedBy>
  <cp:lastPrinted>2026-04-30T04:08:48Z</cp:lastPrinted>
  <dcterms:created xsi:type="dcterms:W3CDTF">2015-06-05T18:17:20Z</dcterms:created>
  <dcterms:modified xsi:type="dcterms:W3CDTF">2026-04-30T04:08:57Z</dcterms:modified>
</cp:coreProperties>
</file>